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215" windowHeight="3765" activeTab="1"/>
  </bookViews>
  <sheets>
    <sheet name="Титул" sheetId="1" r:id="rId1"/>
    <sheet name="План" sheetId="2" r:id="rId2"/>
    <sheet name="1" sheetId="3" r:id="rId3"/>
    <sheet name="2" sheetId="4" r:id="rId4"/>
  </sheets>
  <definedNames>
    <definedName name="aa">#REF!</definedName>
    <definedName name="_xlnm.Print_Titles" localSheetId="1">'План'!$8:$8</definedName>
    <definedName name="_xlnm.Print_Area" localSheetId="2">'1'!$A$1:$N$23</definedName>
    <definedName name="_xlnm.Print_Area" localSheetId="3">'2'!$A$1:$Q$33</definedName>
    <definedName name="_xlnm.Print_Area" localSheetId="1">'План'!$A$1:$Q$63</definedName>
    <definedName name="_xlnm.Print_Area" localSheetId="0">'Титул'!$A$2:$BE$33</definedName>
  </definedNames>
  <calcPr fullCalcOnLoad="1"/>
</workbook>
</file>

<file path=xl/sharedStrings.xml><?xml version="1.0" encoding="utf-8"?>
<sst xmlns="http://schemas.openxmlformats.org/spreadsheetml/2006/main" count="397" uniqueCount="176">
  <si>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</si>
  <si>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</si>
  <si>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</si>
  <si>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</si>
  <si>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</si>
  <si>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</si>
  <si>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</si>
  <si>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</si>
  <si>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</si>
  <si>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</si>
  <si>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</si>
  <si>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</si>
  <si>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</si>
  <si>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</si>
  <si>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</si>
  <si>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</si>
  <si>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</si>
  <si>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НАВЧАЛЬНИЙ ПЛАН</t>
  </si>
  <si>
    <t>1. Графік навчального процесу</t>
  </si>
  <si>
    <t>Екзаменаційна сесія</t>
  </si>
  <si>
    <t>С</t>
  </si>
  <si>
    <t>Практика</t>
  </si>
  <si>
    <t>П</t>
  </si>
  <si>
    <t>К</t>
  </si>
  <si>
    <t>Дипломне проектування</t>
  </si>
  <si>
    <t>Всього</t>
  </si>
  <si>
    <t>Години</t>
  </si>
  <si>
    <t>Загальний обсяг</t>
  </si>
  <si>
    <t>Аудиторні</t>
  </si>
  <si>
    <t>самостійні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</si>
  <si>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</si>
  <si>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</si>
  <si>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</si>
  <si>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</si>
  <si>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Настановна сесія</t>
  </si>
  <si>
    <t>Переддипломна</t>
  </si>
  <si>
    <t>кількість тижнів</t>
  </si>
  <si>
    <r>
      <t xml:space="preserve">форма навчання:    </t>
    </r>
    <r>
      <rPr>
        <b/>
        <sz val="14"/>
        <rFont val="Times New Roman"/>
        <family val="1"/>
      </rPr>
      <t xml:space="preserve"> заочна </t>
    </r>
  </si>
  <si>
    <t>№ дисципл.</t>
  </si>
  <si>
    <t>курс.проект.</t>
  </si>
  <si>
    <t>кредити ESTD</t>
  </si>
  <si>
    <t>екзамени</t>
  </si>
  <si>
    <t>залік</t>
  </si>
  <si>
    <t>лекції</t>
  </si>
  <si>
    <t xml:space="preserve">лаборат. </t>
  </si>
  <si>
    <t>практич</t>
  </si>
  <si>
    <t>ЗД</t>
  </si>
  <si>
    <t>Міністерство освіти і науки  України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</si>
  <si>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</si>
  <si>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</si>
  <si>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</si>
  <si>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</si>
  <si>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</si>
  <si>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</si>
  <si>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1-й курс</t>
  </si>
  <si>
    <t>курс.робота.</t>
  </si>
  <si>
    <t>8\4</t>
  </si>
  <si>
    <t>4\0</t>
  </si>
  <si>
    <t>0\0</t>
  </si>
  <si>
    <t xml:space="preserve"> Кількість курсових проектів </t>
  </si>
  <si>
    <t>2.2.1</t>
  </si>
  <si>
    <t>Усього</t>
  </si>
  <si>
    <t>1.2.1</t>
  </si>
  <si>
    <t>Охорона праці в галузі та цивільний захист</t>
  </si>
  <si>
    <t>1.2.1.1</t>
  </si>
  <si>
    <t>4/0</t>
  </si>
  <si>
    <t>1.2.1.2</t>
  </si>
  <si>
    <t>4\2</t>
  </si>
  <si>
    <t>ЗАТВЕРДЖЕНО:</t>
  </si>
  <si>
    <t>Ректор __________________</t>
  </si>
  <si>
    <t>(Ковальов В.Д.)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</si>
  <si>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</si>
  <si>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</si>
  <si>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Дипломна робота</t>
  </si>
  <si>
    <t>Викона-ння дипломн. роботи</t>
  </si>
  <si>
    <t>Захист дипломної роботи</t>
  </si>
  <si>
    <t>Термін навчання на базі ОПП підготовки                    бакалавра - 1,5 року</t>
  </si>
  <si>
    <t>2-й курс</t>
  </si>
  <si>
    <r>
      <t>1 ОБОВ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ЯЗКОВІ НАВЧАЛЬНІ ДИСЦИПЛІНИ   </t>
    </r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</si>
  <si>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</si>
  <si>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</si>
  <si>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</si>
  <si>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</si>
  <si>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Іноземна мова (за професійним спрямуванням)_</t>
  </si>
  <si>
    <t>1.1.1.3</t>
  </si>
  <si>
    <t>8/0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</si>
  <si>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</si>
  <si>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</si>
  <si>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власність_</t>
  </si>
  <si>
    <t xml:space="preserve"> Методологія та організація наукових досліджень _</t>
  </si>
  <si>
    <t>1.2.2</t>
  </si>
  <si>
    <t>1.2.2.1</t>
  </si>
  <si>
    <t>Охорона праці в галузі_</t>
  </si>
  <si>
    <t>1.2.2.2</t>
  </si>
  <si>
    <t>Цивільний захист_</t>
  </si>
  <si>
    <t>1.2.3</t>
  </si>
  <si>
    <t>Системний аналіз предметної області (КІТ)_</t>
  </si>
  <si>
    <t>1.2.4</t>
  </si>
  <si>
    <t>Основи обчислювального інтелекту (КІТ)_</t>
  </si>
  <si>
    <t>2\2</t>
  </si>
  <si>
    <t>6\2</t>
  </si>
  <si>
    <t>Разом за циклом 1.1:</t>
  </si>
  <si>
    <t>4\4</t>
  </si>
  <si>
    <t>1.3.1</t>
  </si>
  <si>
    <t>1.3.2</t>
  </si>
  <si>
    <t xml:space="preserve">Надійність технічних систем (КІТ)_  </t>
  </si>
  <si>
    <t>1.3.3</t>
  </si>
  <si>
    <t>1.3.4</t>
  </si>
  <si>
    <t>1.3.4.1</t>
  </si>
  <si>
    <t>1.3.4.2</t>
  </si>
  <si>
    <t>1.3.5</t>
  </si>
  <si>
    <t>Розподілені компютерні системи і мережі  (КІТ)_</t>
  </si>
  <si>
    <t>Разом за циклом 1.3:</t>
  </si>
  <si>
    <t>1.4  Практична підготовка та державна атестація</t>
  </si>
  <si>
    <t>1.4.1</t>
  </si>
  <si>
    <t>Науково-дослідницька практика</t>
  </si>
  <si>
    <t>1.4.2</t>
  </si>
  <si>
    <t>Підготовка магістерської роботи</t>
  </si>
  <si>
    <t>1.4.3</t>
  </si>
  <si>
    <t>Захист магістерської роботи</t>
  </si>
  <si>
    <t>Разом за циклом  1.4 :</t>
  </si>
  <si>
    <t>Разом обовязкова частина :</t>
  </si>
  <si>
    <t>1.3 Дисципліни професійної підготовки</t>
  </si>
  <si>
    <t>0\2</t>
  </si>
  <si>
    <t>16\8</t>
  </si>
  <si>
    <t>2.  ДИСЦИПЛІНИ  ВІЛЬНОГО ВИБОРУ</t>
  </si>
  <si>
    <t xml:space="preserve">  2.3 Дисципліни циклу професійної та практичної підготовки</t>
  </si>
  <si>
    <t>2.2.3</t>
  </si>
  <si>
    <t>2.2.4</t>
  </si>
  <si>
    <t>Загальна кількість:</t>
  </si>
  <si>
    <t xml:space="preserve"> Кількість курсових робіт </t>
  </si>
  <si>
    <t>Зав. кафедри КІТ</t>
  </si>
  <si>
    <t>О.Ф.Тарасов</t>
  </si>
  <si>
    <t>12\8</t>
  </si>
  <si>
    <t>Разом за циклами 1.1,1.2:</t>
  </si>
  <si>
    <t>Разом 2.3:</t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</si>
  <si>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</si>
  <si>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r>
      <t xml:space="preserve"> спеціальність: </t>
    </r>
    <r>
      <rPr>
        <b/>
        <sz val="14"/>
        <rFont val="Times New Roman"/>
        <family val="1"/>
      </rPr>
      <t xml:space="preserve">122 "Комп'ютерні науки " </t>
    </r>
  </si>
  <si>
    <t xml:space="preserve">Кваліфікація:  магістр з компьютерних наук  </t>
  </si>
  <si>
    <t>на засіданні Вченої ради</t>
  </si>
  <si>
    <t>24\8</t>
  </si>
  <si>
    <t>Ceместр</t>
  </si>
  <si>
    <t>Кількість аудиторних годин по  ceместрах</t>
  </si>
  <si>
    <t>Ceместровий контроль</t>
  </si>
  <si>
    <t>12\0</t>
  </si>
  <si>
    <t>24\10</t>
  </si>
  <si>
    <t>28\8</t>
  </si>
  <si>
    <t>48\18</t>
  </si>
  <si>
    <t>40\16</t>
  </si>
  <si>
    <t>2/0</t>
  </si>
  <si>
    <t>Директор ЦДЗО</t>
  </si>
  <si>
    <t>М.М. Федоров</t>
  </si>
  <si>
    <t>№ семестру</t>
  </si>
  <si>
    <r>
      <t>Кафедра КІТ (навчальний план на 18\19 навч. рік) --  магістри (заочне) 122  "Комп</t>
    </r>
    <r>
      <rPr>
        <b/>
        <sz val="12"/>
        <rFont val="Times New Roman"/>
        <family val="1"/>
      </rPr>
      <t>`</t>
    </r>
    <r>
      <rPr>
        <b/>
        <sz val="12"/>
        <rFont val="Arial"/>
        <family val="2"/>
      </rPr>
      <t>ютерні науки" (термін навчання 1,5 року )</t>
    </r>
  </si>
  <si>
    <t>"  29  "  березня     2018 р.</t>
  </si>
  <si>
    <t>Екза-мена-ційна сесія</t>
  </si>
  <si>
    <t>Наста-новна  сесія</t>
  </si>
  <si>
    <r>
      <t>Теорія комп’ютеризованого проектування складних об</t>
    </r>
    <r>
      <rPr>
        <sz val="12"/>
        <color indexed="40"/>
        <rFont val="Calibri"/>
        <family val="2"/>
      </rPr>
      <t>’</t>
    </r>
    <r>
      <rPr>
        <sz val="12"/>
        <color indexed="40"/>
        <rFont val="Times New Roman"/>
        <family val="1"/>
      </rPr>
      <t>єктів та систем (КІТ)_</t>
    </r>
  </si>
  <si>
    <t>протокол № 8</t>
  </si>
  <si>
    <r>
      <t xml:space="preserve">спеціалізація:  </t>
    </r>
    <r>
      <rPr>
        <b/>
        <sz val="14"/>
        <rFont val="Times New Roman"/>
        <family val="1"/>
      </rPr>
      <t xml:space="preserve"> "Інформаційні технології та системи проектування"</t>
    </r>
  </si>
  <si>
    <t>Методи та алгоритми обробки цифрової інформації (КІТ)_</t>
  </si>
  <si>
    <t>нова назва</t>
  </si>
  <si>
    <t>Сучасні методи проект. прогр.систем на основі ООП</t>
  </si>
  <si>
    <t>Сучасні методи проект. прогр.систем на основі ООП_</t>
  </si>
  <si>
    <t>Сучасні методи проект. прогр. систем на основі ООП (кур.р)_</t>
  </si>
  <si>
    <t>Планування та обробка результатів експерименту (КІТ)</t>
  </si>
  <si>
    <t>Розрахунки та автоматизоване проектування оптимальних конструкцій (КІТ)</t>
  </si>
  <si>
    <t>Обробка результатів досліджень в інформаційних системах  (КІТ)</t>
  </si>
  <si>
    <t>2.2.2</t>
  </si>
  <si>
    <t>Цільова індивідуальна підготовка</t>
  </si>
  <si>
    <t>2\4</t>
  </si>
  <si>
    <t>10\8</t>
  </si>
  <si>
    <t>58\26</t>
  </si>
  <si>
    <t>викладач</t>
  </si>
  <si>
    <t>КН-18-1зм, 1 семестр</t>
  </si>
  <si>
    <t>КН-18-1зм, 2 семестр</t>
  </si>
</sst>
</file>

<file path=xl/styles.xml><?xml version="1.0" encoding="utf-8"?>
<styleSheet xmlns="http://schemas.openxmlformats.org/spreadsheetml/2006/main">
  <numFmts count="7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-;\-* #,##0_-;\ _-;_-@_-"/>
    <numFmt numFmtId="224" formatCode="#,##0;\-* #,##0_-;\ _-;_-@_-"/>
    <numFmt numFmtId="225" formatCode="#,##0.0;\-* #,##0.0_-;\ _-;_-@_-"/>
  </numFmts>
  <fonts count="7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2"/>
      <color indexed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Times New Roman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sz val="11"/>
      <color indexed="40"/>
      <name val="Times New Roman"/>
      <family val="1"/>
    </font>
    <font>
      <b/>
      <i/>
      <sz val="12"/>
      <color indexed="40"/>
      <name val="Times New Roman"/>
      <family val="1"/>
    </font>
    <font>
      <sz val="10"/>
      <color indexed="4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1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sz val="10"/>
      <color rgb="FF00B0F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188" fontId="9" fillId="31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188" fontId="2" fillId="31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8" fillId="0" borderId="0" xfId="54" applyFont="1">
      <alignment/>
      <protection/>
    </xf>
    <xf numFmtId="0" fontId="18" fillId="0" borderId="0" xfId="54" applyFont="1">
      <alignment/>
      <protection/>
    </xf>
    <xf numFmtId="0" fontId="6" fillId="0" borderId="0" xfId="53" applyFont="1">
      <alignment/>
      <protection/>
    </xf>
    <xf numFmtId="49" fontId="8" fillId="0" borderId="0" xfId="54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0" fontId="21" fillId="0" borderId="0" xfId="54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188" fontId="1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190" fontId="7" fillId="33" borderId="23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24" xfId="0" applyNumberFormat="1" applyFont="1" applyFill="1" applyBorder="1" applyAlignment="1" applyProtection="1">
      <alignment vertical="center"/>
      <protection/>
    </xf>
    <xf numFmtId="189" fontId="2" fillId="33" borderId="25" xfId="0" applyNumberFormat="1" applyFont="1" applyFill="1" applyBorder="1" applyAlignment="1" applyProtection="1">
      <alignment horizontal="center" vertical="center"/>
      <protection/>
    </xf>
    <xf numFmtId="189" fontId="2" fillId="33" borderId="16" xfId="0" applyNumberFormat="1" applyFont="1" applyFill="1" applyBorder="1" applyAlignment="1" applyProtection="1">
      <alignment horizontal="center" vertical="center"/>
      <protection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26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89" fontId="2" fillId="33" borderId="28" xfId="0" applyNumberFormat="1" applyFont="1" applyFill="1" applyBorder="1" applyAlignment="1" applyProtection="1">
      <alignment horizontal="center" vertical="center"/>
      <protection/>
    </xf>
    <xf numFmtId="0" fontId="11" fillId="33" borderId="29" xfId="0" applyNumberFormat="1" applyFont="1" applyFill="1" applyBorder="1" applyAlignment="1" applyProtection="1">
      <alignment horizontal="center" vertical="center"/>
      <protection/>
    </xf>
    <xf numFmtId="49" fontId="11" fillId="33" borderId="30" xfId="0" applyNumberFormat="1" applyFont="1" applyFill="1" applyBorder="1" applyAlignment="1" applyProtection="1">
      <alignment horizontal="center" vertical="center"/>
      <protection/>
    </xf>
    <xf numFmtId="188" fontId="11" fillId="33" borderId="30" xfId="0" applyNumberFormat="1" applyFont="1" applyFill="1" applyBorder="1" applyAlignment="1" applyProtection="1">
      <alignment horizontal="center" vertical="center"/>
      <protection/>
    </xf>
    <xf numFmtId="188" fontId="11" fillId="33" borderId="31" xfId="0" applyNumberFormat="1" applyFont="1" applyFill="1" applyBorder="1" applyAlignment="1" applyProtection="1">
      <alignment horizontal="center" vertical="center"/>
      <protection/>
    </xf>
    <xf numFmtId="188" fontId="11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223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223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223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3" borderId="38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88" fontId="2" fillId="33" borderId="40" xfId="0" applyNumberFormat="1" applyFont="1" applyFill="1" applyBorder="1" applyAlignment="1" applyProtection="1">
      <alignment vertical="center"/>
      <protection/>
    </xf>
    <xf numFmtId="49" fontId="2" fillId="33" borderId="41" xfId="0" applyNumberFormat="1" applyFont="1" applyFill="1" applyBorder="1" applyAlignment="1" applyProtection="1">
      <alignment horizontal="center" vertical="center" wrapText="1"/>
      <protection/>
    </xf>
    <xf numFmtId="224" fontId="7" fillId="33" borderId="41" xfId="0" applyNumberFormat="1" applyFont="1" applyFill="1" applyBorder="1" applyAlignment="1" applyProtection="1">
      <alignment horizontal="left" vertical="center" wrapText="1"/>
      <protection/>
    </xf>
    <xf numFmtId="224" fontId="14" fillId="33" borderId="34" xfId="0" applyNumberFormat="1" applyFont="1" applyFill="1" applyBorder="1" applyAlignment="1" applyProtection="1">
      <alignment horizontal="center" vertical="center" wrapText="1"/>
      <protection/>
    </xf>
    <xf numFmtId="224" fontId="14" fillId="33" borderId="35" xfId="0" applyNumberFormat="1" applyFont="1" applyFill="1" applyBorder="1" applyAlignment="1" applyProtection="1">
      <alignment horizontal="center" vertical="center" wrapText="1"/>
      <protection/>
    </xf>
    <xf numFmtId="224" fontId="14" fillId="33" borderId="36" xfId="0" applyNumberFormat="1" applyFont="1" applyFill="1" applyBorder="1" applyAlignment="1" applyProtection="1">
      <alignment horizontal="center" vertical="center" wrapText="1"/>
      <protection/>
    </xf>
    <xf numFmtId="225" fontId="7" fillId="33" borderId="33" xfId="0" applyNumberFormat="1" applyFont="1" applyFill="1" applyBorder="1" applyAlignment="1" applyProtection="1">
      <alignment horizontal="center" vertical="center" wrapText="1"/>
      <protection/>
    </xf>
    <xf numFmtId="224" fontId="7" fillId="33" borderId="19" xfId="0" applyNumberFormat="1" applyFont="1" applyFill="1" applyBorder="1" applyAlignment="1" applyProtection="1">
      <alignment horizontal="center" vertical="center" wrapText="1"/>
      <protection/>
    </xf>
    <xf numFmtId="224" fontId="7" fillId="33" borderId="35" xfId="0" applyNumberFormat="1" applyFont="1" applyFill="1" applyBorder="1" applyAlignment="1" applyProtection="1">
      <alignment horizontal="center" vertical="center" wrapText="1"/>
      <protection/>
    </xf>
    <xf numFmtId="224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wrapText="1"/>
    </xf>
    <xf numFmtId="0" fontId="15" fillId="34" borderId="37" xfId="0" applyNumberFormat="1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1" fontId="15" fillId="33" borderId="21" xfId="0" applyNumberFormat="1" applyFont="1" applyFill="1" applyBorder="1" applyAlignment="1">
      <alignment horizontal="center" vertical="center" wrapText="1"/>
    </xf>
    <xf numFmtId="190" fontId="7" fillId="33" borderId="1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" fontId="15" fillId="33" borderId="37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  <xf numFmtId="190" fontId="7" fillId="33" borderId="34" xfId="0" applyNumberFormat="1" applyFont="1" applyFill="1" applyBorder="1" applyAlignment="1" applyProtection="1">
      <alignment horizontal="center" vertical="center"/>
      <protection/>
    </xf>
    <xf numFmtId="1" fontId="15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top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 applyProtection="1">
      <alignment horizontal="center" vertical="center"/>
      <protection/>
    </xf>
    <xf numFmtId="190" fontId="7" fillId="33" borderId="40" xfId="0" applyNumberFormat="1" applyFont="1" applyFill="1" applyBorder="1" applyAlignment="1">
      <alignment horizontal="center" vertical="center" wrapText="1"/>
    </xf>
    <xf numFmtId="188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88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188" fontId="7" fillId="33" borderId="39" xfId="0" applyNumberFormat="1" applyFont="1" applyFill="1" applyBorder="1" applyAlignment="1" applyProtection="1">
      <alignment horizontal="center" vertical="center"/>
      <protection/>
    </xf>
    <xf numFmtId="190" fontId="7" fillId="33" borderId="39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horizontal="center" vertical="center" wrapText="1"/>
    </xf>
    <xf numFmtId="190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2" fontId="2" fillId="33" borderId="5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vertical="center" wrapText="1"/>
    </xf>
    <xf numFmtId="190" fontId="2" fillId="33" borderId="44" xfId="0" applyNumberFormat="1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188" fontId="7" fillId="33" borderId="23" xfId="0" applyNumberFormat="1" applyFont="1" applyFill="1" applyBorder="1" applyAlignment="1" applyProtection="1">
      <alignment horizontal="right" vertical="center"/>
      <protection/>
    </xf>
    <xf numFmtId="188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left" vertical="center" wrapText="1"/>
      <protection/>
    </xf>
    <xf numFmtId="2" fontId="2" fillId="33" borderId="51" xfId="0" applyNumberFormat="1" applyFont="1" applyFill="1" applyBorder="1" applyAlignment="1">
      <alignment horizontal="center" vertical="center" wrapText="1"/>
    </xf>
    <xf numFmtId="1" fontId="7" fillId="33" borderId="40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7" fillId="33" borderId="45" xfId="0" applyNumberFormat="1" applyFont="1" applyFill="1" applyBorder="1" applyAlignment="1" applyProtection="1">
      <alignment horizontal="center" vertical="center" wrapText="1"/>
      <protection/>
    </xf>
    <xf numFmtId="188" fontId="7" fillId="33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14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68" fillId="33" borderId="54" xfId="0" applyFont="1" applyFill="1" applyBorder="1" applyAlignment="1">
      <alignment vertical="center" wrapText="1"/>
    </xf>
    <xf numFmtId="0" fontId="69" fillId="33" borderId="46" xfId="0" applyFont="1" applyFill="1" applyBorder="1" applyAlignment="1">
      <alignment horizontal="left" vertical="top" wrapText="1"/>
    </xf>
    <xf numFmtId="0" fontId="68" fillId="33" borderId="44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left" vertical="top" wrapText="1"/>
    </xf>
    <xf numFmtId="0" fontId="69" fillId="33" borderId="51" xfId="0" applyFont="1" applyFill="1" applyBorder="1" applyAlignment="1">
      <alignment horizontal="left" vertical="top" wrapText="1"/>
    </xf>
    <xf numFmtId="0" fontId="70" fillId="34" borderId="55" xfId="0" applyNumberFormat="1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 wrapText="1"/>
    </xf>
    <xf numFmtId="224" fontId="69" fillId="33" borderId="42" xfId="0" applyNumberFormat="1" applyFont="1" applyFill="1" applyBorder="1" applyAlignment="1" applyProtection="1">
      <alignment horizontal="center" vertical="center" wrapText="1"/>
      <protection/>
    </xf>
    <xf numFmtId="0" fontId="69" fillId="33" borderId="45" xfId="0" applyFont="1" applyFill="1" applyBorder="1" applyAlignment="1">
      <alignment horizontal="center" vertical="center" wrapText="1"/>
    </xf>
    <xf numFmtId="1" fontId="70" fillId="33" borderId="44" xfId="0" applyNumberFormat="1" applyFont="1" applyFill="1" applyBorder="1" applyAlignment="1">
      <alignment horizontal="center" vertical="center" wrapText="1"/>
    </xf>
    <xf numFmtId="1" fontId="70" fillId="33" borderId="55" xfId="0" applyNumberFormat="1" applyFont="1" applyFill="1" applyBorder="1" applyAlignment="1">
      <alignment horizontal="center" vertical="center" wrapText="1"/>
    </xf>
    <xf numFmtId="188" fontId="68" fillId="0" borderId="0" xfId="0" applyNumberFormat="1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188" fontId="68" fillId="33" borderId="0" xfId="0" applyNumberFormat="1" applyFont="1" applyFill="1" applyBorder="1" applyAlignment="1" applyProtection="1">
      <alignment vertical="center"/>
      <protection/>
    </xf>
    <xf numFmtId="49" fontId="68" fillId="33" borderId="20" xfId="0" applyNumberFormat="1" applyFont="1" applyFill="1" applyBorder="1" applyAlignment="1">
      <alignment horizontal="center" vertical="center" wrapText="1"/>
    </xf>
    <xf numFmtId="1" fontId="68" fillId="33" borderId="57" xfId="0" applyNumberFormat="1" applyFont="1" applyFill="1" applyBorder="1" applyAlignment="1">
      <alignment horizontal="left" vertical="center" wrapText="1"/>
    </xf>
    <xf numFmtId="0" fontId="69" fillId="33" borderId="57" xfId="0" applyFont="1" applyFill="1" applyBorder="1" applyAlignment="1">
      <alignment horizontal="center" vertical="center" wrapText="1"/>
    </xf>
    <xf numFmtId="188" fontId="71" fillId="33" borderId="57" xfId="0" applyNumberFormat="1" applyFont="1" applyFill="1" applyBorder="1" applyAlignment="1" applyProtection="1">
      <alignment horizontal="center" vertical="center"/>
      <protection/>
    </xf>
    <xf numFmtId="190" fontId="69" fillId="33" borderId="57" xfId="0" applyNumberFormat="1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16" fontId="69" fillId="33" borderId="23" xfId="0" applyNumberFormat="1" applyFont="1" applyFill="1" applyBorder="1" applyAlignment="1">
      <alignment horizontal="center" vertical="center" wrapText="1"/>
    </xf>
    <xf numFmtId="0" fontId="69" fillId="33" borderId="58" xfId="0" applyFont="1" applyFill="1" applyBorder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1" fontId="68" fillId="33" borderId="48" xfId="0" applyNumberFormat="1" applyFont="1" applyFill="1" applyBorder="1" applyAlignment="1">
      <alignment horizontal="left" vertical="center" wrapText="1"/>
    </xf>
    <xf numFmtId="0" fontId="69" fillId="33" borderId="48" xfId="0" applyFont="1" applyFill="1" applyBorder="1" applyAlignment="1">
      <alignment horizontal="center" vertical="center" wrapText="1"/>
    </xf>
    <xf numFmtId="188" fontId="69" fillId="33" borderId="48" xfId="0" applyNumberFormat="1" applyFont="1" applyFill="1" applyBorder="1" applyAlignment="1" applyProtection="1">
      <alignment horizontal="center" vertical="center"/>
      <protection/>
    </xf>
    <xf numFmtId="190" fontId="69" fillId="33" borderId="48" xfId="0" applyNumberFormat="1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8" fillId="33" borderId="50" xfId="0" applyFont="1" applyFill="1" applyBorder="1" applyAlignment="1">
      <alignment horizontal="center" vertical="center" wrapText="1"/>
    </xf>
    <xf numFmtId="188" fontId="69" fillId="33" borderId="17" xfId="0" applyNumberFormat="1" applyFont="1" applyFill="1" applyBorder="1" applyAlignment="1" applyProtection="1">
      <alignment horizontal="center" vertical="center" wrapText="1"/>
      <protection/>
    </xf>
    <xf numFmtId="0" fontId="69" fillId="33" borderId="17" xfId="0" applyNumberFormat="1" applyFont="1" applyFill="1" applyBorder="1" applyAlignment="1" applyProtection="1">
      <alignment horizontal="center" vertical="center" wrapText="1"/>
      <protection/>
    </xf>
    <xf numFmtId="190" fontId="69" fillId="33" borderId="17" xfId="0" applyNumberFormat="1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1" fontId="69" fillId="33" borderId="34" xfId="0" applyNumberFormat="1" applyFont="1" applyFill="1" applyBorder="1" applyAlignment="1">
      <alignment horizontal="center" vertical="center" wrapText="1"/>
    </xf>
    <xf numFmtId="190" fontId="69" fillId="33" borderId="35" xfId="0" applyNumberFormat="1" applyFont="1" applyFill="1" applyBorder="1" applyAlignment="1">
      <alignment horizontal="center" vertical="center" wrapText="1"/>
    </xf>
    <xf numFmtId="190" fontId="69" fillId="33" borderId="36" xfId="0" applyNumberFormat="1" applyFont="1" applyFill="1" applyBorder="1" applyAlignment="1">
      <alignment horizontal="center" vertical="center" wrapText="1"/>
    </xf>
    <xf numFmtId="188" fontId="68" fillId="31" borderId="0" xfId="0" applyNumberFormat="1" applyFont="1" applyFill="1" applyBorder="1" applyAlignment="1" applyProtection="1">
      <alignment vertical="center"/>
      <protection/>
    </xf>
    <xf numFmtId="1" fontId="68" fillId="33" borderId="16" xfId="0" applyNumberFormat="1" applyFont="1" applyFill="1" applyBorder="1" applyAlignment="1">
      <alignment horizontal="left" vertical="center" wrapText="1"/>
    </xf>
    <xf numFmtId="0" fontId="69" fillId="33" borderId="44" xfId="0" applyFont="1" applyFill="1" applyBorder="1" applyAlignment="1">
      <alignment horizontal="center" vertical="center" wrapText="1"/>
    </xf>
    <xf numFmtId="188" fontId="68" fillId="33" borderId="17" xfId="0" applyNumberFormat="1" applyFont="1" applyFill="1" applyBorder="1" applyAlignment="1" applyProtection="1">
      <alignment horizontal="center" vertical="center"/>
      <protection/>
    </xf>
    <xf numFmtId="0" fontId="69" fillId="33" borderId="44" xfId="0" applyFont="1" applyFill="1" applyBorder="1" applyAlignment="1" quotePrefix="1">
      <alignment horizontal="center" vertical="center" wrapText="1"/>
    </xf>
    <xf numFmtId="190" fontId="69" fillId="33" borderId="21" xfId="0" applyNumberFormat="1" applyFont="1" applyFill="1" applyBorder="1" applyAlignment="1">
      <alignment horizontal="center" vertical="center" wrapText="1"/>
    </xf>
    <xf numFmtId="1" fontId="69" fillId="33" borderId="17" xfId="0" applyNumberFormat="1" applyFont="1" applyFill="1" applyBorder="1" applyAlignment="1">
      <alignment horizontal="center" vertical="center" wrapText="1"/>
    </xf>
    <xf numFmtId="190" fontId="69" fillId="33" borderId="24" xfId="0" applyNumberFormat="1" applyFont="1" applyFill="1" applyBorder="1" applyAlignment="1">
      <alignment horizontal="center" vertical="center" wrapText="1"/>
    </xf>
    <xf numFmtId="1" fontId="68" fillId="33" borderId="44" xfId="0" applyNumberFormat="1" applyFont="1" applyFill="1" applyBorder="1" applyAlignment="1">
      <alignment horizontal="left" vertical="center" wrapText="1"/>
    </xf>
    <xf numFmtId="190" fontId="69" fillId="33" borderId="44" xfId="0" applyNumberFormat="1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46" xfId="0" applyFont="1" applyFill="1" applyBorder="1" applyAlignment="1">
      <alignment horizontal="center" vertical="center" wrapText="1"/>
    </xf>
    <xf numFmtId="0" fontId="72" fillId="33" borderId="30" xfId="0" applyFont="1" applyFill="1" applyBorder="1" applyAlignment="1">
      <alignment horizontal="center" vertical="center" wrapText="1"/>
    </xf>
    <xf numFmtId="0" fontId="72" fillId="33" borderId="31" xfId="0" applyFont="1" applyFill="1" applyBorder="1" applyAlignment="1">
      <alignment horizontal="center" vertical="center" wrapText="1"/>
    </xf>
    <xf numFmtId="0" fontId="72" fillId="33" borderId="5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33" borderId="49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59" xfId="0" applyFont="1" applyFill="1" applyBorder="1" applyAlignment="1">
      <alignment horizontal="center" vertical="center" wrapText="1"/>
    </xf>
    <xf numFmtId="49" fontId="68" fillId="33" borderId="44" xfId="0" applyNumberFormat="1" applyFont="1" applyFill="1" applyBorder="1" applyAlignment="1">
      <alignment vertical="center" wrapText="1"/>
    </xf>
    <xf numFmtId="188" fontId="69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47" xfId="0" applyFont="1" applyFill="1" applyBorder="1" applyAlignment="1">
      <alignment horizontal="center" vertical="center" wrapText="1"/>
    </xf>
    <xf numFmtId="0" fontId="69" fillId="33" borderId="51" xfId="0" applyFont="1" applyFill="1" applyBorder="1" applyAlignment="1">
      <alignment horizontal="center" vertical="center" wrapText="1"/>
    </xf>
    <xf numFmtId="49" fontId="68" fillId="33" borderId="34" xfId="0" applyNumberFormat="1" applyFont="1" applyFill="1" applyBorder="1" applyAlignment="1">
      <alignment horizontal="center" vertical="center" wrapText="1"/>
    </xf>
    <xf numFmtId="188" fontId="69" fillId="33" borderId="35" xfId="0" applyNumberFormat="1" applyFont="1" applyFill="1" applyBorder="1" applyAlignment="1" applyProtection="1">
      <alignment horizontal="center" vertical="center" wrapText="1"/>
      <protection/>
    </xf>
    <xf numFmtId="0" fontId="69" fillId="33" borderId="35" xfId="0" applyNumberFormat="1" applyFont="1" applyFill="1" applyBorder="1" applyAlignment="1" applyProtection="1">
      <alignment horizontal="center" vertical="center" wrapText="1"/>
      <protection/>
    </xf>
    <xf numFmtId="0" fontId="69" fillId="33" borderId="35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188" fontId="69" fillId="0" borderId="0" xfId="0" applyNumberFormat="1" applyFont="1" applyFill="1" applyBorder="1" applyAlignment="1" applyProtection="1">
      <alignment horizontal="center" vertical="center" wrapText="1"/>
      <protection/>
    </xf>
    <xf numFmtId="188" fontId="69" fillId="0" borderId="0" xfId="0" applyNumberFormat="1" applyFont="1" applyFill="1" applyBorder="1" applyAlignment="1" applyProtection="1">
      <alignment horizontal="center" vertical="center" wrapText="1"/>
      <protection/>
    </xf>
    <xf numFmtId="188" fontId="69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" fontId="73" fillId="7" borderId="17" xfId="54" applyNumberFormat="1" applyFont="1" applyFill="1" applyBorder="1" applyAlignment="1">
      <alignment horizontal="left" vertical="center" wrapText="1"/>
      <protection/>
    </xf>
    <xf numFmtId="190" fontId="69" fillId="7" borderId="17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190" fontId="69" fillId="7" borderId="44" xfId="0" applyNumberFormat="1" applyFont="1" applyFill="1" applyBorder="1" applyAlignment="1">
      <alignment horizontal="center" vertical="center" wrapText="1"/>
    </xf>
    <xf numFmtId="1" fontId="2" fillId="7" borderId="17" xfId="0" applyNumberFormat="1" applyFont="1" applyFill="1" applyBorder="1" applyAlignment="1">
      <alignment horizontal="left" vertical="center" wrapText="1"/>
    </xf>
    <xf numFmtId="1" fontId="2" fillId="7" borderId="48" xfId="0" applyNumberFormat="1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center" vertical="center" wrapText="1"/>
    </xf>
    <xf numFmtId="49" fontId="68" fillId="35" borderId="32" xfId="0" applyNumberFormat="1" applyFont="1" applyFill="1" applyBorder="1" applyAlignment="1">
      <alignment horizontal="center" vertical="center" wrapText="1"/>
    </xf>
    <xf numFmtId="1" fontId="2" fillId="7" borderId="17" xfId="54" applyNumberFormat="1" applyFont="1" applyFill="1" applyBorder="1" applyAlignment="1">
      <alignment horizontal="left" vertical="center" wrapText="1"/>
      <protection/>
    </xf>
    <xf numFmtId="1" fontId="2" fillId="7" borderId="44" xfId="54" applyNumberFormat="1" applyFont="1" applyFill="1" applyBorder="1" applyAlignment="1">
      <alignment horizontal="left" vertical="center" wrapText="1"/>
      <protection/>
    </xf>
    <xf numFmtId="49" fontId="73" fillId="7" borderId="17" xfId="54" applyNumberFormat="1" applyFont="1" applyFill="1" applyBorder="1" applyAlignment="1">
      <alignment vertical="center" wrapText="1"/>
      <protection/>
    </xf>
    <xf numFmtId="0" fontId="68" fillId="33" borderId="46" xfId="0" applyFont="1" applyFill="1" applyBorder="1" applyAlignment="1">
      <alignment horizontal="center" vertical="center" wrapText="1"/>
    </xf>
    <xf numFmtId="2" fontId="68" fillId="33" borderId="51" xfId="0" applyNumberFormat="1" applyFont="1" applyFill="1" applyBorder="1" applyAlignment="1">
      <alignment horizontal="center" vertical="center" wrapText="1"/>
    </xf>
    <xf numFmtId="1" fontId="69" fillId="33" borderId="20" xfId="0" applyNumberFormat="1" applyFont="1" applyFill="1" applyBorder="1" applyAlignment="1">
      <alignment horizontal="center" vertical="center" wrapText="1"/>
    </xf>
    <xf numFmtId="188" fontId="68" fillId="33" borderId="17" xfId="0" applyNumberFormat="1" applyFont="1" applyFill="1" applyBorder="1" applyAlignment="1" applyProtection="1">
      <alignment vertical="center"/>
      <protection/>
    </xf>
    <xf numFmtId="2" fontId="68" fillId="33" borderId="17" xfId="0" applyNumberFormat="1" applyFont="1" applyFill="1" applyBorder="1" applyAlignment="1">
      <alignment horizontal="center" vertical="center" wrapText="1"/>
    </xf>
    <xf numFmtId="49" fontId="2" fillId="7" borderId="30" xfId="54" applyNumberFormat="1" applyFont="1" applyFill="1" applyBorder="1" applyAlignment="1" applyProtection="1">
      <alignment horizontal="left" vertical="center" wrapText="1"/>
      <protection/>
    </xf>
    <xf numFmtId="49" fontId="68" fillId="0" borderId="54" xfId="0" applyNumberFormat="1" applyFont="1" applyFill="1" applyBorder="1" applyAlignment="1" applyProtection="1">
      <alignment horizontal="center" vertical="center" wrapText="1"/>
      <protection/>
    </xf>
    <xf numFmtId="49" fontId="68" fillId="0" borderId="20" xfId="0" applyNumberFormat="1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68" fillId="33" borderId="60" xfId="0" applyNumberFormat="1" applyFont="1" applyFill="1" applyBorder="1" applyAlignment="1">
      <alignment horizontal="center" vertical="center" wrapText="1"/>
    </xf>
    <xf numFmtId="49" fontId="68" fillId="0" borderId="61" xfId="0" applyNumberFormat="1" applyFont="1" applyFill="1" applyBorder="1" applyAlignment="1">
      <alignment horizontal="center" vertical="center" wrapText="1"/>
    </xf>
    <xf numFmtId="49" fontId="68" fillId="33" borderId="41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vertical="center" wrapText="1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/>
    </xf>
    <xf numFmtId="189" fontId="2" fillId="33" borderId="17" xfId="0" applyNumberFormat="1" applyFont="1" applyFill="1" applyBorder="1" applyAlignment="1" applyProtection="1">
      <alignment horizontal="center" vertical="center"/>
      <protection/>
    </xf>
    <xf numFmtId="223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68" fillId="33" borderId="17" xfId="0" applyFont="1" applyFill="1" applyBorder="1" applyAlignment="1">
      <alignment vertical="center" wrapText="1"/>
    </xf>
    <xf numFmtId="0" fontId="69" fillId="33" borderId="17" xfId="0" applyFont="1" applyFill="1" applyBorder="1" applyAlignment="1">
      <alignment horizontal="left" vertical="top" wrapText="1"/>
    </xf>
    <xf numFmtId="0" fontId="70" fillId="34" borderId="17" xfId="0" applyNumberFormat="1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224" fontId="69" fillId="33" borderId="17" xfId="0" applyNumberFormat="1" applyFont="1" applyFill="1" applyBorder="1" applyAlignment="1" applyProtection="1">
      <alignment horizontal="center" vertical="center" wrapText="1"/>
      <protection/>
    </xf>
    <xf numFmtId="188" fontId="68" fillId="0" borderId="17" xfId="0" applyNumberFormat="1" applyFont="1" applyFill="1" applyBorder="1" applyAlignment="1" applyProtection="1">
      <alignment vertical="center"/>
      <protection/>
    </xf>
    <xf numFmtId="0" fontId="69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224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 applyProtection="1">
      <alignment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68" fillId="31" borderId="17" xfId="0" applyNumberFormat="1" applyFont="1" applyFill="1" applyBorder="1" applyAlignment="1" applyProtection="1">
      <alignment vertical="center"/>
      <protection/>
    </xf>
    <xf numFmtId="0" fontId="0" fillId="7" borderId="17" xfId="0" applyFont="1" applyFill="1" applyBorder="1" applyAlignment="1">
      <alignment vertical="center"/>
    </xf>
    <xf numFmtId="1" fontId="68" fillId="33" borderId="17" xfId="0" applyNumberFormat="1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69" fillId="33" borderId="17" xfId="0" applyNumberFormat="1" applyFont="1" applyFill="1" applyBorder="1" applyAlignment="1" applyProtection="1">
      <alignment horizontal="center" vertical="center"/>
      <protection/>
    </xf>
    <xf numFmtId="188" fontId="69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15" fillId="34" borderId="25" xfId="0" applyNumberFormat="1" applyFont="1" applyFill="1" applyBorder="1" applyAlignment="1">
      <alignment horizontal="center" vertical="center" wrapText="1"/>
    </xf>
    <xf numFmtId="190" fontId="69" fillId="33" borderId="62" xfId="0" applyNumberFormat="1" applyFont="1" applyFill="1" applyBorder="1" applyAlignment="1">
      <alignment horizontal="center" vertical="center" wrapText="1"/>
    </xf>
    <xf numFmtId="190" fontId="69" fillId="33" borderId="49" xfId="0" applyNumberFormat="1" applyFont="1" applyFill="1" applyBorder="1" applyAlignment="1">
      <alignment horizontal="center" vertical="center" wrapText="1"/>
    </xf>
    <xf numFmtId="190" fontId="69" fillId="33" borderId="16" xfId="0" applyNumberFormat="1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69" fillId="33" borderId="50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188" fontId="2" fillId="33" borderId="17" xfId="0" applyNumberFormat="1" applyFont="1" applyFill="1" applyBorder="1" applyAlignment="1" applyProtection="1">
      <alignment vertical="center"/>
      <protection/>
    </xf>
    <xf numFmtId="188" fontId="2" fillId="31" borderId="17" xfId="0" applyNumberFormat="1" applyFont="1" applyFill="1" applyBorder="1" applyAlignment="1" applyProtection="1">
      <alignment vertical="center"/>
      <protection/>
    </xf>
    <xf numFmtId="16" fontId="69" fillId="33" borderId="17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6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8" fillId="0" borderId="47" xfId="54" applyFont="1" applyBorder="1" applyAlignment="1">
      <alignment horizontal="center" vertical="center" wrapText="1"/>
      <protection/>
    </xf>
    <xf numFmtId="0" fontId="8" fillId="0" borderId="64" xfId="54" applyFont="1" applyBorder="1" applyAlignment="1">
      <alignment horizontal="center" vertical="center" wrapText="1"/>
      <protection/>
    </xf>
    <xf numFmtId="0" fontId="8" fillId="0" borderId="31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49" xfId="54" applyFont="1" applyBorder="1" applyAlignment="1">
      <alignment horizontal="center" vertical="center" wrapText="1"/>
      <protection/>
    </xf>
    <xf numFmtId="0" fontId="8" fillId="0" borderId="65" xfId="54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wrapText="1"/>
      <protection/>
    </xf>
    <xf numFmtId="0" fontId="25" fillId="0" borderId="0" xfId="0" applyFont="1" applyBorder="1" applyAlignment="1">
      <alignment horizontal="center"/>
    </xf>
    <xf numFmtId="0" fontId="7" fillId="0" borderId="47" xfId="54" applyFont="1" applyBorder="1" applyAlignment="1">
      <alignment horizontal="center" vertical="center" wrapText="1"/>
      <protection/>
    </xf>
    <xf numFmtId="0" fontId="16" fillId="0" borderId="6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8" fillId="0" borderId="56" xfId="54" applyFont="1" applyBorder="1" applyAlignment="1">
      <alignment horizontal="center" vertical="center" wrapText="1"/>
      <protection/>
    </xf>
    <xf numFmtId="0" fontId="8" fillId="0" borderId="66" xfId="54" applyFont="1" applyBorder="1" applyAlignment="1">
      <alignment horizontal="center" vertical="center" wrapText="1"/>
      <protection/>
    </xf>
    <xf numFmtId="0" fontId="8" fillId="0" borderId="67" xfId="54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 applyProtection="1">
      <alignment horizontal="left" vertical="center" wrapText="1"/>
      <protection locked="0"/>
    </xf>
    <xf numFmtId="0" fontId="18" fillId="0" borderId="6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3" xfId="0" applyFont="1" applyBorder="1" applyAlignment="1">
      <alignment wrapText="1"/>
    </xf>
    <xf numFmtId="0" fontId="0" fillId="0" borderId="43" xfId="0" applyFont="1" applyBorder="1" applyAlignment="1">
      <alignment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2" fillId="0" borderId="16" xfId="54" applyNumberFormat="1" applyFont="1" applyBorder="1" applyAlignment="1" applyProtection="1">
      <alignment horizontal="left" vertical="center" wrapText="1"/>
      <protection locked="0"/>
    </xf>
    <xf numFmtId="0" fontId="16" fillId="0" borderId="6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49" fontId="8" fillId="0" borderId="17" xfId="54" applyNumberFormat="1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8" fillId="0" borderId="0" xfId="54" applyFont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1" fillId="0" borderId="47" xfId="54" applyFont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65" xfId="0" applyFont="1" applyBorder="1" applyAlignment="1">
      <alignment wrapText="1"/>
    </xf>
    <xf numFmtId="0" fontId="16" fillId="0" borderId="63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66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7" xfId="0" applyBorder="1" applyAlignment="1">
      <alignment wrapText="1"/>
    </xf>
    <xf numFmtId="0" fontId="18" fillId="0" borderId="64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8" fillId="0" borderId="0" xfId="53" applyFont="1" applyAlignment="1">
      <alignment horizontal="left" wrapText="1"/>
      <protection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71" xfId="0" applyFont="1" applyBorder="1" applyAlignment="1">
      <alignment horizontal="center" vertical="center" textRotation="90"/>
    </xf>
    <xf numFmtId="0" fontId="2" fillId="0" borderId="72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188" fontId="2" fillId="33" borderId="44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57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5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44" xfId="0" applyFont="1" applyFill="1" applyBorder="1" applyAlignment="1" applyProtection="1">
      <alignment horizontal="right" vertical="center"/>
      <protection/>
    </xf>
    <xf numFmtId="0" fontId="7" fillId="33" borderId="45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 applyProtection="1">
      <alignment horizontal="right" vertical="center"/>
      <protection/>
    </xf>
    <xf numFmtId="0" fontId="2" fillId="33" borderId="63" xfId="0" applyFont="1" applyFill="1" applyBorder="1" applyAlignment="1" applyProtection="1">
      <alignment horizontal="right" vertical="center"/>
      <protection/>
    </xf>
    <xf numFmtId="0" fontId="2" fillId="33" borderId="43" xfId="0" applyFont="1" applyFill="1" applyBorder="1" applyAlignment="1" applyProtection="1">
      <alignment horizontal="right" vertical="center"/>
      <protection/>
    </xf>
    <xf numFmtId="188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4" xfId="0" applyNumberFormat="1" applyFont="1" applyFill="1" applyBorder="1" applyAlignment="1" applyProtection="1">
      <alignment horizontal="center" vertical="center" textRotation="90" wrapText="1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wrapText="1"/>
    </xf>
    <xf numFmtId="188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49" fontId="10" fillId="33" borderId="75" xfId="0" applyNumberFormat="1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 applyProtection="1">
      <alignment horizontal="center" vertical="center" textRotation="90"/>
      <protection/>
    </xf>
    <xf numFmtId="188" fontId="23" fillId="33" borderId="45" xfId="0" applyNumberFormat="1" applyFont="1" applyFill="1" applyBorder="1" applyAlignment="1" applyProtection="1">
      <alignment horizontal="right" vertical="center"/>
      <protection/>
    </xf>
    <xf numFmtId="188" fontId="23" fillId="33" borderId="23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25" xfId="0" applyNumberFormat="1" applyFont="1" applyFill="1" applyBorder="1" applyAlignment="1" applyProtection="1">
      <alignment horizontal="center" vertical="center"/>
      <protection/>
    </xf>
    <xf numFmtId="188" fontId="2" fillId="33" borderId="63" xfId="0" applyNumberFormat="1" applyFont="1" applyFill="1" applyBorder="1" applyAlignment="1" applyProtection="1">
      <alignment horizontal="center" vertical="center"/>
      <protection/>
    </xf>
    <xf numFmtId="188" fontId="19" fillId="33" borderId="75" xfId="0" applyNumberFormat="1" applyFont="1" applyFill="1" applyBorder="1" applyAlignment="1" applyProtection="1">
      <alignment horizontal="center" vertical="center" wrapText="1"/>
      <protection/>
    </xf>
    <xf numFmtId="188" fontId="19" fillId="33" borderId="77" xfId="0" applyNumberFormat="1" applyFont="1" applyFill="1" applyBorder="1" applyAlignment="1" applyProtection="1">
      <alignment horizontal="center" vertical="center" wrapText="1"/>
      <protection/>
    </xf>
    <xf numFmtId="188" fontId="19" fillId="33" borderId="78" xfId="0" applyNumberFormat="1" applyFont="1" applyFill="1" applyBorder="1" applyAlignment="1" applyProtection="1">
      <alignment horizontal="center" vertical="center" wrapText="1"/>
      <protection/>
    </xf>
    <xf numFmtId="188" fontId="2" fillId="33" borderId="35" xfId="0" applyNumberFormat="1" applyFont="1" applyFill="1" applyBorder="1" applyAlignment="1" applyProtection="1">
      <alignment horizontal="center" vertical="center" wrapText="1"/>
      <protection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88" fontId="2" fillId="33" borderId="17" xfId="0" applyNumberFormat="1" applyFont="1" applyFill="1" applyBorder="1" applyAlignment="1" applyProtection="1">
      <alignment horizontal="center" vertical="center" wrapText="1"/>
      <protection/>
    </xf>
    <xf numFmtId="188" fontId="2" fillId="33" borderId="24" xfId="0" applyNumberFormat="1" applyFont="1" applyFill="1" applyBorder="1" applyAlignment="1" applyProtection="1">
      <alignment horizontal="center" vertical="center" wrapText="1"/>
      <protection/>
    </xf>
    <xf numFmtId="188" fontId="2" fillId="33" borderId="79" xfId="0" applyNumberFormat="1" applyFont="1" applyFill="1" applyBorder="1" applyAlignment="1" applyProtection="1">
      <alignment horizontal="center" vertical="center"/>
      <protection/>
    </xf>
    <xf numFmtId="188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6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4" xfId="0" applyNumberFormat="1" applyFont="1" applyFill="1" applyBorder="1" applyAlignment="1" applyProtection="1">
      <alignment horizontal="center" textRotation="90" wrapText="1"/>
      <protection/>
    </xf>
    <xf numFmtId="188" fontId="2" fillId="33" borderId="30" xfId="0" applyNumberFormat="1" applyFont="1" applyFill="1" applyBorder="1" applyAlignment="1" applyProtection="1">
      <alignment horizontal="center" textRotation="90" wrapText="1"/>
      <protection/>
    </xf>
    <xf numFmtId="188" fontId="2" fillId="33" borderId="57" xfId="0" applyNumberFormat="1" applyFont="1" applyFill="1" applyBorder="1" applyAlignment="1" applyProtection="1">
      <alignment horizontal="center" textRotation="90" wrapText="1"/>
      <protection/>
    </xf>
    <xf numFmtId="188" fontId="2" fillId="33" borderId="42" xfId="0" applyNumberFormat="1" applyFont="1" applyFill="1" applyBorder="1" applyAlignment="1" applyProtection="1">
      <alignment horizontal="center" vertical="center" wrapText="1"/>
      <protection/>
    </xf>
    <xf numFmtId="188" fontId="2" fillId="33" borderId="80" xfId="0" applyNumberFormat="1" applyFont="1" applyFill="1" applyBorder="1" applyAlignment="1" applyProtection="1">
      <alignment horizontal="center" vertical="center" wrapText="1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33" borderId="34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/>
      <protection/>
    </xf>
    <xf numFmtId="188" fontId="15" fillId="33" borderId="81" xfId="0" applyNumberFormat="1" applyFont="1" applyFill="1" applyBorder="1" applyAlignment="1" applyProtection="1">
      <alignment horizontal="center" vertical="center" wrapText="1"/>
      <protection/>
    </xf>
    <xf numFmtId="188" fontId="15" fillId="33" borderId="77" xfId="0" applyNumberFormat="1" applyFont="1" applyFill="1" applyBorder="1" applyAlignment="1" applyProtection="1">
      <alignment horizontal="center" vertical="center" wrapText="1"/>
      <protection/>
    </xf>
    <xf numFmtId="188" fontId="15" fillId="33" borderId="31" xfId="0" applyNumberFormat="1" applyFont="1" applyFill="1" applyBorder="1" applyAlignment="1" applyProtection="1">
      <alignment horizontal="center" vertical="center" wrapText="1"/>
      <protection/>
    </xf>
    <xf numFmtId="188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75" xfId="0" applyNumberFormat="1" applyFont="1" applyFill="1" applyBorder="1" applyAlignment="1" applyProtection="1">
      <alignment horizontal="center" vertical="center"/>
      <protection/>
    </xf>
    <xf numFmtId="0" fontId="7" fillId="33" borderId="76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188" fontId="7" fillId="33" borderId="75" xfId="0" applyNumberFormat="1" applyFont="1" applyFill="1" applyBorder="1" applyAlignment="1" applyProtection="1">
      <alignment horizontal="center" vertical="center"/>
      <protection/>
    </xf>
    <xf numFmtId="188" fontId="7" fillId="33" borderId="76" xfId="0" applyNumberFormat="1" applyFont="1" applyFill="1" applyBorder="1" applyAlignment="1" applyProtection="1">
      <alignment horizontal="center" vertical="center"/>
      <protection/>
    </xf>
    <xf numFmtId="188" fontId="7" fillId="33" borderId="53" xfId="0" applyNumberFormat="1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10" fillId="33" borderId="75" xfId="0" applyFont="1" applyFill="1" applyBorder="1" applyAlignment="1">
      <alignment horizontal="center" wrapText="1"/>
    </xf>
    <xf numFmtId="0" fontId="10" fillId="33" borderId="76" xfId="0" applyFont="1" applyFill="1" applyBorder="1" applyAlignment="1">
      <alignment horizontal="center" wrapText="1"/>
    </xf>
    <xf numFmtId="0" fontId="10" fillId="33" borderId="53" xfId="0" applyFont="1" applyFill="1" applyBorder="1" applyAlignment="1">
      <alignment horizontal="center" wrapText="1"/>
    </xf>
    <xf numFmtId="224" fontId="10" fillId="33" borderId="45" xfId="0" applyNumberFormat="1" applyFont="1" applyFill="1" applyBorder="1" applyAlignment="1" applyProtection="1">
      <alignment horizontal="center" vertical="center" wrapText="1"/>
      <protection/>
    </xf>
    <xf numFmtId="224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>
      <alignment horizontal="center" vertical="center" wrapText="1"/>
    </xf>
    <xf numFmtId="188" fontId="7" fillId="33" borderId="45" xfId="0" applyNumberFormat="1" applyFont="1" applyFill="1" applyBorder="1" applyAlignment="1" applyProtection="1">
      <alignment horizontal="right" vertical="center"/>
      <protection/>
    </xf>
    <xf numFmtId="188" fontId="7" fillId="33" borderId="23" xfId="0" applyNumberFormat="1" applyFont="1" applyFill="1" applyBorder="1" applyAlignment="1" applyProtection="1">
      <alignment horizontal="right" vertical="center"/>
      <protection/>
    </xf>
    <xf numFmtId="188" fontId="2" fillId="33" borderId="17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horizontal="center" vertical="center" wrapText="1"/>
      <protection/>
    </xf>
    <xf numFmtId="188" fontId="2" fillId="33" borderId="17" xfId="0" applyNumberFormat="1" applyFont="1" applyFill="1" applyBorder="1" applyAlignment="1" applyProtection="1">
      <alignment horizontal="center" textRotation="90" wrapText="1"/>
      <protection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188" fontId="2" fillId="33" borderId="81" xfId="0" applyNumberFormat="1" applyFont="1" applyFill="1" applyBorder="1" applyAlignment="1" applyProtection="1">
      <alignment horizontal="center" textRotation="90" wrapText="1"/>
      <protection/>
    </xf>
    <xf numFmtId="188" fontId="2" fillId="33" borderId="31" xfId="0" applyNumberFormat="1" applyFont="1" applyFill="1" applyBorder="1" applyAlignment="1" applyProtection="1">
      <alignment horizontal="center" textRotation="90" wrapText="1"/>
      <protection/>
    </xf>
    <xf numFmtId="188" fontId="2" fillId="33" borderId="62" xfId="0" applyNumberFormat="1" applyFont="1" applyFill="1" applyBorder="1" applyAlignment="1" applyProtection="1">
      <alignment horizont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zoomScale="70" zoomScaleNormal="70" zoomScaleSheetLayoutView="90" zoomScalePageLayoutView="0" workbookViewId="0" topLeftCell="A1">
      <selection activeCell="H24" sqref="H24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</row>
    <row r="2" spans="1:57" ht="23.25">
      <c r="A2" s="385" t="s">
        <v>68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478" t="s">
        <v>47</v>
      </c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23.25" customHeight="1">
      <c r="A3" s="385" t="s">
        <v>139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53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</row>
    <row r="4" spans="1:57" ht="18.75" customHeight="1">
      <c r="A4" s="385" t="s">
        <v>158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479" t="s">
        <v>16</v>
      </c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7" s="3" customFormat="1" ht="23.25">
      <c r="A5" s="475" t="s">
        <v>154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87" t="s">
        <v>17</v>
      </c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53" t="s">
        <v>138</v>
      </c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</row>
    <row r="6" spans="1:57" s="3" customFormat="1" ht="23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384" t="s">
        <v>71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0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</row>
    <row r="7" spans="1:57" s="3" customFormat="1" ht="18.75" customHeight="1">
      <c r="A7" s="454" t="s">
        <v>69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384" t="s">
        <v>136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11"/>
      <c r="AM7" s="11"/>
      <c r="AN7" s="12"/>
      <c r="AO7" s="452" t="s">
        <v>76</v>
      </c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</row>
    <row r="8" spans="1:57" s="3" customFormat="1" ht="22.5" customHeight="1">
      <c r="A8" s="385" t="s">
        <v>70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4" t="s">
        <v>137</v>
      </c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</row>
    <row r="9" spans="16:57" s="3" customFormat="1" ht="24" customHeight="1">
      <c r="P9" s="450" t="s">
        <v>159</v>
      </c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11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</row>
    <row r="10" spans="16:57" s="3" customFormat="1" ht="18.75" customHeight="1">
      <c r="P10" s="10" t="s">
        <v>37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</row>
    <row r="11" spans="16:57" s="3" customFormat="1" ht="18.75" customHeight="1"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9:40" s="3" customFormat="1" ht="18.75">
      <c r="AM12" s="4"/>
      <c r="AN12" s="4"/>
    </row>
    <row r="13" spans="1:57" s="3" customFormat="1" ht="18.75">
      <c r="A13" s="474" t="s">
        <v>18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</row>
    <row r="14" ht="16.5" thickBot="1"/>
    <row r="15" spans="1:53" ht="19.5" customHeight="1">
      <c r="A15" s="485" t="s">
        <v>12</v>
      </c>
      <c r="B15" s="439" t="s">
        <v>0</v>
      </c>
      <c r="C15" s="440"/>
      <c r="D15" s="440"/>
      <c r="E15" s="441"/>
      <c r="F15" s="439" t="s">
        <v>1</v>
      </c>
      <c r="G15" s="440"/>
      <c r="H15" s="440"/>
      <c r="I15" s="441"/>
      <c r="J15" s="439" t="s">
        <v>2</v>
      </c>
      <c r="K15" s="440"/>
      <c r="L15" s="440"/>
      <c r="M15" s="441"/>
      <c r="N15" s="439" t="s">
        <v>3</v>
      </c>
      <c r="O15" s="440"/>
      <c r="P15" s="440"/>
      <c r="Q15" s="440"/>
      <c r="R15" s="441"/>
      <c r="S15" s="439" t="s">
        <v>4</v>
      </c>
      <c r="T15" s="440"/>
      <c r="U15" s="440"/>
      <c r="V15" s="441"/>
      <c r="W15" s="439" t="s">
        <v>5</v>
      </c>
      <c r="X15" s="440"/>
      <c r="Y15" s="440"/>
      <c r="Z15" s="440"/>
      <c r="AA15" s="441"/>
      <c r="AB15" s="439" t="s">
        <v>6</v>
      </c>
      <c r="AC15" s="440"/>
      <c r="AD15" s="440"/>
      <c r="AE15" s="441"/>
      <c r="AF15" s="439" t="s">
        <v>7</v>
      </c>
      <c r="AG15" s="440"/>
      <c r="AH15" s="440"/>
      <c r="AI15" s="441"/>
      <c r="AJ15" s="439" t="s">
        <v>8</v>
      </c>
      <c r="AK15" s="440"/>
      <c r="AL15" s="440"/>
      <c r="AM15" s="441"/>
      <c r="AN15" s="439" t="s">
        <v>9</v>
      </c>
      <c r="AO15" s="440"/>
      <c r="AP15" s="440"/>
      <c r="AQ15" s="440"/>
      <c r="AR15" s="441"/>
      <c r="AS15" s="439" t="s">
        <v>10</v>
      </c>
      <c r="AT15" s="440"/>
      <c r="AU15" s="440"/>
      <c r="AV15" s="441"/>
      <c r="AW15" s="439" t="s">
        <v>11</v>
      </c>
      <c r="AX15" s="440"/>
      <c r="AY15" s="440"/>
      <c r="AZ15" s="440"/>
      <c r="BA15" s="441"/>
    </row>
    <row r="16" spans="1:53" ht="19.5" customHeight="1" thickBot="1">
      <c r="A16" s="486"/>
      <c r="B16" s="27">
        <v>1</v>
      </c>
      <c r="C16" s="28">
        <v>2</v>
      </c>
      <c r="D16" s="28">
        <v>3</v>
      </c>
      <c r="E16" s="29">
        <v>4</v>
      </c>
      <c r="F16" s="27">
        <v>5</v>
      </c>
      <c r="G16" s="28">
        <v>6</v>
      </c>
      <c r="H16" s="28">
        <v>7</v>
      </c>
      <c r="I16" s="29">
        <v>8</v>
      </c>
      <c r="J16" s="27">
        <v>9</v>
      </c>
      <c r="K16" s="28">
        <v>10</v>
      </c>
      <c r="L16" s="28">
        <v>11</v>
      </c>
      <c r="M16" s="29">
        <v>12</v>
      </c>
      <c r="N16" s="27">
        <v>13</v>
      </c>
      <c r="O16" s="28">
        <v>14</v>
      </c>
      <c r="P16" s="28">
        <v>15</v>
      </c>
      <c r="Q16" s="28">
        <v>16</v>
      </c>
      <c r="R16" s="29">
        <v>17</v>
      </c>
      <c r="S16" s="27">
        <v>18</v>
      </c>
      <c r="T16" s="28">
        <v>19</v>
      </c>
      <c r="U16" s="28">
        <v>20</v>
      </c>
      <c r="V16" s="29">
        <v>21</v>
      </c>
      <c r="W16" s="27">
        <v>22</v>
      </c>
      <c r="X16" s="28">
        <v>23</v>
      </c>
      <c r="Y16" s="28">
        <v>24</v>
      </c>
      <c r="Z16" s="28">
        <v>25</v>
      </c>
      <c r="AA16" s="29">
        <v>26</v>
      </c>
      <c r="AB16" s="27">
        <v>27</v>
      </c>
      <c r="AC16" s="28">
        <v>28</v>
      </c>
      <c r="AD16" s="28">
        <v>29</v>
      </c>
      <c r="AE16" s="29">
        <v>30</v>
      </c>
      <c r="AF16" s="27">
        <v>31</v>
      </c>
      <c r="AG16" s="28">
        <v>32</v>
      </c>
      <c r="AH16" s="28">
        <v>33</v>
      </c>
      <c r="AI16" s="29">
        <v>34</v>
      </c>
      <c r="AJ16" s="27">
        <v>35</v>
      </c>
      <c r="AK16" s="28">
        <v>36</v>
      </c>
      <c r="AL16" s="28">
        <v>37</v>
      </c>
      <c r="AM16" s="30">
        <v>38</v>
      </c>
      <c r="AN16" s="27">
        <v>39</v>
      </c>
      <c r="AO16" s="28">
        <v>40</v>
      </c>
      <c r="AP16" s="28">
        <v>41</v>
      </c>
      <c r="AQ16" s="28">
        <v>42</v>
      </c>
      <c r="AR16" s="29">
        <v>43</v>
      </c>
      <c r="AS16" s="31">
        <v>44</v>
      </c>
      <c r="AT16" s="28">
        <v>45</v>
      </c>
      <c r="AU16" s="28">
        <v>46</v>
      </c>
      <c r="AV16" s="29">
        <v>47</v>
      </c>
      <c r="AW16" s="31">
        <v>48</v>
      </c>
      <c r="AX16" s="28">
        <v>49</v>
      </c>
      <c r="AY16" s="28">
        <v>50</v>
      </c>
      <c r="AZ16" s="28">
        <v>51</v>
      </c>
      <c r="BA16" s="29">
        <v>52</v>
      </c>
    </row>
    <row r="17" spans="1:53" ht="18.75">
      <c r="A17" s="42">
        <v>1</v>
      </c>
      <c r="B17" s="32" t="s">
        <v>33</v>
      </c>
      <c r="C17" s="3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 t="s">
        <v>20</v>
      </c>
      <c r="R17" s="39" t="s">
        <v>33</v>
      </c>
      <c r="S17" s="34" t="s">
        <v>23</v>
      </c>
      <c r="T17" s="43" t="s">
        <v>23</v>
      </c>
      <c r="U17" s="43"/>
      <c r="V17" s="43"/>
      <c r="W17" s="43"/>
      <c r="X17" s="43"/>
      <c r="Y17" s="43"/>
      <c r="Z17" s="43"/>
      <c r="AA17" s="43"/>
      <c r="AB17" s="43"/>
      <c r="AC17" s="34"/>
      <c r="AD17" s="35"/>
      <c r="AE17" s="3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 t="s">
        <v>20</v>
      </c>
      <c r="AR17" s="44" t="s">
        <v>23</v>
      </c>
      <c r="AS17" s="43" t="s">
        <v>23</v>
      </c>
      <c r="AT17" s="43" t="s">
        <v>23</v>
      </c>
      <c r="AU17" s="43" t="s">
        <v>23</v>
      </c>
      <c r="AV17" s="43" t="s">
        <v>23</v>
      </c>
      <c r="AW17" s="43" t="s">
        <v>23</v>
      </c>
      <c r="AX17" s="43" t="s">
        <v>23</v>
      </c>
      <c r="AY17" s="43" t="s">
        <v>23</v>
      </c>
      <c r="AZ17" s="43" t="s">
        <v>23</v>
      </c>
      <c r="BA17" s="45" t="s">
        <v>23</v>
      </c>
    </row>
    <row r="18" spans="1:53" s="2" customFormat="1" ht="15.75">
      <c r="A18" s="42">
        <v>2</v>
      </c>
      <c r="B18" s="43" t="s">
        <v>22</v>
      </c>
      <c r="C18" s="43" t="s">
        <v>22</v>
      </c>
      <c r="D18" s="43" t="s">
        <v>22</v>
      </c>
      <c r="E18" s="43" t="s">
        <v>22</v>
      </c>
      <c r="F18" s="43" t="s">
        <v>13</v>
      </c>
      <c r="G18" s="43" t="s">
        <v>13</v>
      </c>
      <c r="H18" s="43" t="s">
        <v>13</v>
      </c>
      <c r="I18" s="43" t="s">
        <v>13</v>
      </c>
      <c r="J18" s="43" t="s">
        <v>13</v>
      </c>
      <c r="K18" s="43" t="s">
        <v>13</v>
      </c>
      <c r="L18" s="43" t="s">
        <v>13</v>
      </c>
      <c r="M18" s="43" t="s">
        <v>13</v>
      </c>
      <c r="N18" s="43" t="s">
        <v>13</v>
      </c>
      <c r="O18" s="43" t="s">
        <v>13</v>
      </c>
      <c r="P18" s="43" t="s">
        <v>13</v>
      </c>
      <c r="Q18" s="43" t="s">
        <v>13</v>
      </c>
      <c r="R18" s="43" t="s">
        <v>13</v>
      </c>
      <c r="S18" s="43" t="s">
        <v>13</v>
      </c>
      <c r="T18" s="43" t="s">
        <v>46</v>
      </c>
      <c r="U18" s="43" t="s">
        <v>46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9" ht="15.75">
      <c r="A19" s="484"/>
      <c r="B19" s="484"/>
      <c r="C19" s="484"/>
      <c r="D19" s="484"/>
      <c r="E19" s="484"/>
      <c r="F19" s="484"/>
      <c r="G19" s="484"/>
      <c r="H19" s="484"/>
      <c r="I19" s="484"/>
    </row>
    <row r="20" spans="1:53" ht="18.75" customHeight="1">
      <c r="A20" s="445" t="s">
        <v>72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</row>
    <row r="21" spans="1:9" ht="15.75">
      <c r="A21" s="41"/>
      <c r="B21" s="41"/>
      <c r="C21" s="41"/>
      <c r="D21" s="41"/>
      <c r="E21" s="41"/>
      <c r="F21" s="41"/>
      <c r="G21" s="41"/>
      <c r="H21" s="41"/>
      <c r="I21" s="41"/>
    </row>
    <row r="22" spans="10:57" ht="18.75" customHeight="1">
      <c r="J22" s="442" t="s">
        <v>34</v>
      </c>
      <c r="K22" s="442"/>
      <c r="L22" s="442"/>
      <c r="M22" s="442"/>
      <c r="N22" s="442"/>
      <c r="Q22" s="442" t="s">
        <v>19</v>
      </c>
      <c r="R22" s="442"/>
      <c r="S22" s="442"/>
      <c r="T22" s="442"/>
      <c r="U22" s="442"/>
      <c r="V22" s="442"/>
      <c r="W22" s="3"/>
      <c r="X22" s="3"/>
      <c r="Y22" s="442" t="s">
        <v>21</v>
      </c>
      <c r="Z22" s="420"/>
      <c r="AA22" s="420"/>
      <c r="AB22" s="420"/>
      <c r="AC22" s="420"/>
      <c r="AD22" s="17"/>
      <c r="AE22" s="3"/>
      <c r="AF22" s="481" t="s">
        <v>15</v>
      </c>
      <c r="AG22" s="482"/>
      <c r="AH22" s="482"/>
      <c r="AI22" s="482"/>
      <c r="AJ22" s="482"/>
      <c r="AK22" s="3"/>
      <c r="AL22" s="3"/>
      <c r="AM22" s="442" t="s">
        <v>24</v>
      </c>
      <c r="AN22" s="442"/>
      <c r="AO22" s="442"/>
      <c r="AP22" s="442"/>
      <c r="AQ22" s="442"/>
      <c r="AR22" s="3"/>
      <c r="AS22" s="18"/>
      <c r="AT22" s="446"/>
      <c r="AU22" s="446"/>
      <c r="AV22" s="446"/>
      <c r="AW22" s="446"/>
      <c r="AX22" s="446"/>
      <c r="AY22" s="18"/>
      <c r="AZ22" s="18"/>
      <c r="BA22" s="18"/>
      <c r="BB22" s="18"/>
      <c r="BC22" s="18"/>
      <c r="BD22" s="3"/>
      <c r="BE22" s="3"/>
    </row>
    <row r="23" spans="10:57" ht="18.75">
      <c r="J23" s="442"/>
      <c r="K23" s="442"/>
      <c r="L23" s="442"/>
      <c r="M23" s="442"/>
      <c r="N23" s="442"/>
      <c r="Q23" s="480"/>
      <c r="R23" s="480"/>
      <c r="S23" s="480"/>
      <c r="T23" s="480"/>
      <c r="U23" s="480"/>
      <c r="V23" s="480"/>
      <c r="W23" s="3"/>
      <c r="X23" s="3"/>
      <c r="Y23" s="443"/>
      <c r="Z23" s="443"/>
      <c r="AA23" s="443"/>
      <c r="AB23" s="443"/>
      <c r="AC23" s="443"/>
      <c r="AD23" s="18"/>
      <c r="AE23" s="3"/>
      <c r="AF23" s="483"/>
      <c r="AG23" s="483"/>
      <c r="AH23" s="483"/>
      <c r="AI23" s="483"/>
      <c r="AJ23" s="483"/>
      <c r="AK23" s="3"/>
      <c r="AL23" s="3"/>
      <c r="AM23" s="442"/>
      <c r="AN23" s="442"/>
      <c r="AO23" s="442"/>
      <c r="AP23" s="442"/>
      <c r="AQ23" s="442"/>
      <c r="AR23" s="3"/>
      <c r="AS23" s="18"/>
      <c r="AT23" s="447"/>
      <c r="AU23" s="447"/>
      <c r="AV23" s="447"/>
      <c r="AW23" s="447"/>
      <c r="AX23" s="447"/>
      <c r="AY23" s="18"/>
      <c r="AZ23" s="18"/>
      <c r="BA23" s="18"/>
      <c r="BB23" s="18"/>
      <c r="BC23" s="18"/>
      <c r="BD23" s="3"/>
      <c r="BE23" s="3"/>
    </row>
    <row r="24" spans="10:57" ht="18.75">
      <c r="J24" s="438" t="s">
        <v>33</v>
      </c>
      <c r="K24" s="438"/>
      <c r="L24" s="438"/>
      <c r="M24" s="438"/>
      <c r="N24" s="438"/>
      <c r="Q24" s="433" t="s">
        <v>20</v>
      </c>
      <c r="R24" s="434"/>
      <c r="S24" s="434"/>
      <c r="T24" s="434"/>
      <c r="U24" s="434"/>
      <c r="V24" s="435"/>
      <c r="Y24" s="433" t="s">
        <v>22</v>
      </c>
      <c r="Z24" s="448"/>
      <c r="AA24" s="448"/>
      <c r="AB24" s="448"/>
      <c r="AC24" s="449"/>
      <c r="AD24" s="26"/>
      <c r="AF24" s="438" t="s">
        <v>23</v>
      </c>
      <c r="AG24" s="444"/>
      <c r="AH24" s="444"/>
      <c r="AI24" s="444"/>
      <c r="AJ24" s="444"/>
      <c r="AM24" s="433" t="s">
        <v>13</v>
      </c>
      <c r="AN24" s="434"/>
      <c r="AO24" s="434"/>
      <c r="AP24" s="434"/>
      <c r="AQ24" s="435"/>
      <c r="AS24" s="26"/>
      <c r="AT24" s="433" t="s">
        <v>46</v>
      </c>
      <c r="AU24" s="434"/>
      <c r="AV24" s="434"/>
      <c r="AW24" s="434"/>
      <c r="AX24" s="435"/>
      <c r="AY24" s="19"/>
      <c r="AZ24" s="19"/>
      <c r="BA24" s="19"/>
      <c r="BB24" s="19"/>
      <c r="BC24" s="19"/>
      <c r="BD24" s="3"/>
      <c r="BE24" s="3"/>
    </row>
    <row r="26" spans="49:53" s="20" customFormat="1" ht="15.75">
      <c r="AW26" s="21"/>
      <c r="AX26" s="21"/>
      <c r="AY26" s="21"/>
      <c r="AZ26" s="21"/>
      <c r="BA26" s="21"/>
    </row>
    <row r="27" spans="1:57" s="20" customFormat="1" ht="21.75" customHeight="1">
      <c r="A27" s="432" t="s">
        <v>53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</row>
    <row r="28" spans="2:54" s="20" customFormat="1" ht="21.7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</row>
    <row r="29" spans="3:56" s="38" customFormat="1" ht="19.5" customHeight="1">
      <c r="C29" s="436" t="s">
        <v>12</v>
      </c>
      <c r="D29" s="396"/>
      <c r="E29" s="437" t="s">
        <v>14</v>
      </c>
      <c r="F29" s="395"/>
      <c r="G29" s="395"/>
      <c r="H29" s="396"/>
      <c r="I29" s="377" t="s">
        <v>156</v>
      </c>
      <c r="J29" s="378"/>
      <c r="K29" s="377" t="s">
        <v>155</v>
      </c>
      <c r="L29" s="378"/>
      <c r="M29" s="377" t="s">
        <v>21</v>
      </c>
      <c r="N29" s="378"/>
      <c r="O29" s="403"/>
      <c r="P29" s="377" t="s">
        <v>74</v>
      </c>
      <c r="Q29" s="395"/>
      <c r="R29" s="396"/>
      <c r="S29" s="377" t="s">
        <v>48</v>
      </c>
      <c r="T29" s="465"/>
      <c r="U29" s="466"/>
      <c r="V29" s="386" t="s">
        <v>15</v>
      </c>
      <c r="W29" s="387"/>
      <c r="X29" s="388"/>
      <c r="Y29" s="377" t="s">
        <v>61</v>
      </c>
      <c r="Z29" s="395"/>
      <c r="AA29" s="396"/>
      <c r="AB29" s="36"/>
      <c r="AC29" s="425" t="s">
        <v>49</v>
      </c>
      <c r="AD29" s="426"/>
      <c r="AE29" s="426"/>
      <c r="AF29" s="426"/>
      <c r="AG29" s="426"/>
      <c r="AH29" s="377" t="s">
        <v>141</v>
      </c>
      <c r="AI29" s="427"/>
      <c r="AJ29" s="428"/>
      <c r="AK29" s="377" t="s">
        <v>50</v>
      </c>
      <c r="AL29" s="395"/>
      <c r="AM29" s="428"/>
      <c r="AN29" s="25"/>
      <c r="AO29" s="416" t="s">
        <v>51</v>
      </c>
      <c r="AP29" s="417"/>
      <c r="AQ29" s="418"/>
      <c r="AR29" s="377" t="s">
        <v>52</v>
      </c>
      <c r="AS29" s="417"/>
      <c r="AT29" s="417"/>
      <c r="AU29" s="417"/>
      <c r="AV29" s="417"/>
      <c r="AW29" s="417"/>
      <c r="AX29" s="417"/>
      <c r="AY29" s="418"/>
      <c r="AZ29" s="377" t="s">
        <v>141</v>
      </c>
      <c r="BA29" s="457"/>
      <c r="BB29" s="457"/>
      <c r="BC29" s="458"/>
      <c r="BD29" s="1"/>
    </row>
    <row r="30" spans="3:56" s="38" customFormat="1" ht="19.5" customHeight="1">
      <c r="C30" s="397"/>
      <c r="D30" s="399"/>
      <c r="E30" s="397"/>
      <c r="F30" s="398"/>
      <c r="G30" s="398"/>
      <c r="H30" s="399"/>
      <c r="I30" s="379"/>
      <c r="J30" s="380"/>
      <c r="K30" s="379"/>
      <c r="L30" s="380"/>
      <c r="M30" s="379"/>
      <c r="N30" s="380"/>
      <c r="O30" s="404"/>
      <c r="P30" s="397"/>
      <c r="Q30" s="398"/>
      <c r="R30" s="399"/>
      <c r="S30" s="467"/>
      <c r="T30" s="468"/>
      <c r="U30" s="469"/>
      <c r="V30" s="389"/>
      <c r="W30" s="390"/>
      <c r="X30" s="391"/>
      <c r="Y30" s="397"/>
      <c r="Z30" s="398"/>
      <c r="AA30" s="399"/>
      <c r="AB30" s="36"/>
      <c r="AC30" s="426"/>
      <c r="AD30" s="426"/>
      <c r="AE30" s="426"/>
      <c r="AF30" s="426"/>
      <c r="AG30" s="426"/>
      <c r="AH30" s="429"/>
      <c r="AI30" s="430"/>
      <c r="AJ30" s="431"/>
      <c r="AK30" s="400"/>
      <c r="AL30" s="401"/>
      <c r="AM30" s="431"/>
      <c r="AN30" s="37"/>
      <c r="AO30" s="419"/>
      <c r="AP30" s="420"/>
      <c r="AQ30" s="421"/>
      <c r="AR30" s="419"/>
      <c r="AS30" s="420"/>
      <c r="AT30" s="420"/>
      <c r="AU30" s="420"/>
      <c r="AV30" s="420"/>
      <c r="AW30" s="420"/>
      <c r="AX30" s="420"/>
      <c r="AY30" s="421"/>
      <c r="AZ30" s="459"/>
      <c r="BA30" s="460"/>
      <c r="BB30" s="460"/>
      <c r="BC30" s="461"/>
      <c r="BD30" s="1"/>
    </row>
    <row r="31" spans="3:56" s="38" customFormat="1" ht="55.5" customHeight="1">
      <c r="C31" s="400"/>
      <c r="D31" s="402"/>
      <c r="E31" s="400"/>
      <c r="F31" s="401"/>
      <c r="G31" s="401"/>
      <c r="H31" s="402"/>
      <c r="I31" s="381"/>
      <c r="J31" s="382"/>
      <c r="K31" s="381"/>
      <c r="L31" s="382"/>
      <c r="M31" s="381"/>
      <c r="N31" s="382"/>
      <c r="O31" s="405"/>
      <c r="P31" s="400"/>
      <c r="Q31" s="401"/>
      <c r="R31" s="402"/>
      <c r="S31" s="470"/>
      <c r="T31" s="471"/>
      <c r="U31" s="472"/>
      <c r="V31" s="392"/>
      <c r="W31" s="393"/>
      <c r="X31" s="394"/>
      <c r="Y31" s="400"/>
      <c r="Z31" s="401"/>
      <c r="AA31" s="402"/>
      <c r="AB31" s="36"/>
      <c r="AC31" s="422" t="s">
        <v>35</v>
      </c>
      <c r="AD31" s="423"/>
      <c r="AE31" s="423"/>
      <c r="AF31" s="423"/>
      <c r="AG31" s="424"/>
      <c r="AH31" s="368">
        <v>3</v>
      </c>
      <c r="AI31" s="372"/>
      <c r="AJ31" s="409"/>
      <c r="AK31" s="368">
        <v>4</v>
      </c>
      <c r="AL31" s="372"/>
      <c r="AM31" s="409"/>
      <c r="AN31" s="37"/>
      <c r="AO31" s="419"/>
      <c r="AP31" s="420"/>
      <c r="AQ31" s="421"/>
      <c r="AR31" s="455"/>
      <c r="AS31" s="443"/>
      <c r="AT31" s="443"/>
      <c r="AU31" s="443"/>
      <c r="AV31" s="443"/>
      <c r="AW31" s="443"/>
      <c r="AX31" s="443"/>
      <c r="AY31" s="456"/>
      <c r="AZ31" s="462"/>
      <c r="BA31" s="463"/>
      <c r="BB31" s="463"/>
      <c r="BC31" s="464"/>
      <c r="BD31" s="1"/>
    </row>
    <row r="32" spans="3:56" s="38" customFormat="1" ht="55.5" customHeight="1">
      <c r="C32" s="371">
        <v>1</v>
      </c>
      <c r="D32" s="371"/>
      <c r="E32" s="371">
        <v>36</v>
      </c>
      <c r="F32" s="371"/>
      <c r="G32" s="371"/>
      <c r="H32" s="371"/>
      <c r="I32" s="371">
        <v>2</v>
      </c>
      <c r="J32" s="371"/>
      <c r="K32" s="371">
        <v>2</v>
      </c>
      <c r="L32" s="371"/>
      <c r="M32" s="371"/>
      <c r="N32" s="371"/>
      <c r="O32" s="371"/>
      <c r="P32" s="368"/>
      <c r="Q32" s="369"/>
      <c r="R32" s="370"/>
      <c r="S32" s="374"/>
      <c r="T32" s="375"/>
      <c r="U32" s="376"/>
      <c r="V32" s="368">
        <v>12</v>
      </c>
      <c r="W32" s="372"/>
      <c r="X32" s="373"/>
      <c r="Y32" s="368">
        <v>52</v>
      </c>
      <c r="Z32" s="372"/>
      <c r="AA32" s="373"/>
      <c r="AB32" s="36"/>
      <c r="AC32" s="406" t="s">
        <v>24</v>
      </c>
      <c r="AD32" s="407"/>
      <c r="AE32" s="407"/>
      <c r="AF32" s="407"/>
      <c r="AG32" s="408"/>
      <c r="AH32" s="368">
        <v>3</v>
      </c>
      <c r="AI32" s="372"/>
      <c r="AJ32" s="409"/>
      <c r="AK32" s="368">
        <v>14</v>
      </c>
      <c r="AL32" s="372"/>
      <c r="AM32" s="409"/>
      <c r="AN32" s="37"/>
      <c r="AO32" s="368" t="s">
        <v>75</v>
      </c>
      <c r="AP32" s="410"/>
      <c r="AQ32" s="411"/>
      <c r="AR32" s="374" t="s">
        <v>73</v>
      </c>
      <c r="AS32" s="412"/>
      <c r="AT32" s="412"/>
      <c r="AU32" s="412"/>
      <c r="AV32" s="412"/>
      <c r="AW32" s="412"/>
      <c r="AX32" s="412"/>
      <c r="AY32" s="413"/>
      <c r="AZ32" s="374">
        <v>3</v>
      </c>
      <c r="BA32" s="414"/>
      <c r="BB32" s="414"/>
      <c r="BC32" s="415"/>
      <c r="BD32" s="1"/>
    </row>
    <row r="33" spans="3:27" s="38" customFormat="1" ht="22.5" customHeight="1">
      <c r="C33" s="371">
        <v>2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1">
        <v>4</v>
      </c>
      <c r="N33" s="371"/>
      <c r="O33" s="371"/>
      <c r="P33" s="368">
        <v>14</v>
      </c>
      <c r="Q33" s="369"/>
      <c r="R33" s="370"/>
      <c r="S33" s="374">
        <v>2</v>
      </c>
      <c r="T33" s="375"/>
      <c r="U33" s="376"/>
      <c r="V33" s="368"/>
      <c r="W33" s="372"/>
      <c r="X33" s="373"/>
      <c r="Y33" s="368">
        <v>20</v>
      </c>
      <c r="Z33" s="372"/>
      <c r="AA33" s="373"/>
    </row>
    <row r="34" spans="3:27" s="38" customFormat="1" ht="33" customHeight="1">
      <c r="C34" s="383" t="s">
        <v>25</v>
      </c>
      <c r="D34" s="383"/>
      <c r="E34" s="371">
        <v>36</v>
      </c>
      <c r="F34" s="371"/>
      <c r="G34" s="371"/>
      <c r="H34" s="371"/>
      <c r="I34" s="371">
        <v>2</v>
      </c>
      <c r="J34" s="371"/>
      <c r="K34" s="371">
        <v>2</v>
      </c>
      <c r="L34" s="371"/>
      <c r="M34" s="371">
        <v>4</v>
      </c>
      <c r="N34" s="371"/>
      <c r="O34" s="371"/>
      <c r="P34" s="368">
        <v>14</v>
      </c>
      <c r="Q34" s="369"/>
      <c r="R34" s="370"/>
      <c r="S34" s="374">
        <v>2</v>
      </c>
      <c r="T34" s="375"/>
      <c r="U34" s="376"/>
      <c r="V34" s="368">
        <v>12</v>
      </c>
      <c r="W34" s="372"/>
      <c r="X34" s="373"/>
      <c r="Y34" s="368">
        <v>72</v>
      </c>
      <c r="Z34" s="372"/>
      <c r="AA34" s="373"/>
    </row>
  </sheetData>
  <sheetProtection/>
  <mergeCells count="100">
    <mergeCell ref="P2:AN2"/>
    <mergeCell ref="P3:AN3"/>
    <mergeCell ref="A2:O2"/>
    <mergeCell ref="Q22:V23"/>
    <mergeCell ref="J22:N23"/>
    <mergeCell ref="AF22:AJ23"/>
    <mergeCell ref="A19:I19"/>
    <mergeCell ref="A15:A16"/>
    <mergeCell ref="P4:AN4"/>
    <mergeCell ref="P5:AN5"/>
    <mergeCell ref="F15:I15"/>
    <mergeCell ref="S15:V15"/>
    <mergeCell ref="J15:M15"/>
    <mergeCell ref="N15:R15"/>
    <mergeCell ref="AJ15:AM15"/>
    <mergeCell ref="AN15:AR15"/>
    <mergeCell ref="AO1:BE1"/>
    <mergeCell ref="A13:BE13"/>
    <mergeCell ref="A3:O3"/>
    <mergeCell ref="A5:O5"/>
    <mergeCell ref="A1:O1"/>
    <mergeCell ref="AO5:BE6"/>
    <mergeCell ref="P6:AC6"/>
    <mergeCell ref="P7:AK7"/>
    <mergeCell ref="AO3:BE4"/>
    <mergeCell ref="A4:O4"/>
    <mergeCell ref="P9:AM9"/>
    <mergeCell ref="AO7:BE8"/>
    <mergeCell ref="AO9:BE10"/>
    <mergeCell ref="A7:O7"/>
    <mergeCell ref="AR29:AY31"/>
    <mergeCell ref="AZ29:BC31"/>
    <mergeCell ref="S29:U31"/>
    <mergeCell ref="W15:AA15"/>
    <mergeCell ref="AB15:AE15"/>
    <mergeCell ref="AF15:AI15"/>
    <mergeCell ref="AW15:BA15"/>
    <mergeCell ref="AM22:AQ23"/>
    <mergeCell ref="AM24:AQ24"/>
    <mergeCell ref="Y22:AC23"/>
    <mergeCell ref="AF24:AJ24"/>
    <mergeCell ref="A20:BA20"/>
    <mergeCell ref="AT22:AX23"/>
    <mergeCell ref="Y24:AC24"/>
    <mergeCell ref="AS15:AV15"/>
    <mergeCell ref="B15:E15"/>
    <mergeCell ref="A27:BE27"/>
    <mergeCell ref="AT24:AX24"/>
    <mergeCell ref="Q24:V24"/>
    <mergeCell ref="C29:D31"/>
    <mergeCell ref="E29:H31"/>
    <mergeCell ref="P29:R31"/>
    <mergeCell ref="J24:N24"/>
    <mergeCell ref="K29:L31"/>
    <mergeCell ref="AZ32:BC32"/>
    <mergeCell ref="S32:U32"/>
    <mergeCell ref="AO29:AQ31"/>
    <mergeCell ref="AC31:AG31"/>
    <mergeCell ref="AH31:AJ31"/>
    <mergeCell ref="AK31:AM31"/>
    <mergeCell ref="AC29:AG30"/>
    <mergeCell ref="AH29:AJ30"/>
    <mergeCell ref="AK29:AM30"/>
    <mergeCell ref="V32:X32"/>
    <mergeCell ref="AC32:AG32"/>
    <mergeCell ref="AH32:AJ32"/>
    <mergeCell ref="AK32:AM32"/>
    <mergeCell ref="AO32:AQ32"/>
    <mergeCell ref="AR32:AY32"/>
    <mergeCell ref="Y32:AA32"/>
    <mergeCell ref="C33:D33"/>
    <mergeCell ref="P8:AN8"/>
    <mergeCell ref="C32:D32"/>
    <mergeCell ref="E32:H32"/>
    <mergeCell ref="P32:R32"/>
    <mergeCell ref="A8:O8"/>
    <mergeCell ref="V29:X31"/>
    <mergeCell ref="Y29:AA31"/>
    <mergeCell ref="M29:O31"/>
    <mergeCell ref="M32:O32"/>
    <mergeCell ref="S34:U34"/>
    <mergeCell ref="K32:L32"/>
    <mergeCell ref="I29:J31"/>
    <mergeCell ref="I32:J32"/>
    <mergeCell ref="C34:D34"/>
    <mergeCell ref="E34:H34"/>
    <mergeCell ref="I33:J33"/>
    <mergeCell ref="I34:J34"/>
    <mergeCell ref="K33:L33"/>
    <mergeCell ref="K34:L34"/>
    <mergeCell ref="P34:R34"/>
    <mergeCell ref="E33:H33"/>
    <mergeCell ref="V33:X33"/>
    <mergeCell ref="V34:X34"/>
    <mergeCell ref="Y33:AA33"/>
    <mergeCell ref="Y34:AA34"/>
    <mergeCell ref="M33:O33"/>
    <mergeCell ref="M34:O34"/>
    <mergeCell ref="P33:R33"/>
    <mergeCell ref="S33:U33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"/>
  <sheetViews>
    <sheetView tabSelected="1" zoomScale="90" zoomScaleNormal="90" zoomScaleSheetLayoutView="110" zoomScalePageLayoutView="0" workbookViewId="0" topLeftCell="A1">
      <pane ySplit="8" topLeftCell="A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7.375" style="206" customWidth="1"/>
    <col min="2" max="2" width="31.75390625" style="207" customWidth="1"/>
    <col min="3" max="3" width="7.375" style="208" customWidth="1"/>
    <col min="4" max="4" width="8.00390625" style="209" customWidth="1"/>
    <col min="5" max="5" width="5.875" style="209" customWidth="1"/>
    <col min="6" max="6" width="6.625" style="208" customWidth="1"/>
    <col min="7" max="7" width="7.75390625" style="208" customWidth="1"/>
    <col min="8" max="8" width="7.25390625" style="208" customWidth="1"/>
    <col min="9" max="9" width="6.625" style="207" customWidth="1"/>
    <col min="10" max="10" width="6.375" style="207" customWidth="1"/>
    <col min="11" max="11" width="6.25390625" style="207" customWidth="1"/>
    <col min="12" max="12" width="5.625" style="207" customWidth="1"/>
    <col min="13" max="13" width="6.875" style="207" customWidth="1"/>
    <col min="14" max="14" width="9.375" style="207" customWidth="1"/>
    <col min="15" max="15" width="10.00390625" style="207" customWidth="1"/>
    <col min="16" max="16" width="9.625" style="207" hidden="1" customWidth="1"/>
    <col min="17" max="17" width="10.25390625" style="207" customWidth="1"/>
    <col min="18" max="20" width="0" style="6" hidden="1" customWidth="1"/>
    <col min="21" max="21" width="7.875" style="9" hidden="1" customWidth="1"/>
    <col min="22" max="22" width="6.625" style="9" hidden="1" customWidth="1"/>
    <col min="23" max="25" width="7.25390625" style="6" hidden="1" customWidth="1"/>
    <col min="26" max="26" width="6.125" style="6" hidden="1" customWidth="1"/>
    <col min="27" max="30" width="0" style="6" hidden="1" customWidth="1"/>
    <col min="31" max="16384" width="9.125" style="6" customWidth="1"/>
  </cols>
  <sheetData>
    <row r="1" spans="1:26" s="5" customFormat="1" ht="20.25" customHeight="1" thickBot="1">
      <c r="A1" s="526" t="s">
        <v>153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8"/>
      <c r="U1" s="521"/>
      <c r="V1" s="521"/>
      <c r="W1" s="521"/>
      <c r="X1" s="521"/>
      <c r="Y1" s="521"/>
      <c r="Z1" s="521"/>
    </row>
    <row r="2" spans="1:26" s="5" customFormat="1" ht="21" customHeight="1">
      <c r="A2" s="518" t="s">
        <v>38</v>
      </c>
      <c r="B2" s="543" t="s">
        <v>30</v>
      </c>
      <c r="C2" s="546" t="s">
        <v>143</v>
      </c>
      <c r="D2" s="547"/>
      <c r="E2" s="506" t="s">
        <v>55</v>
      </c>
      <c r="F2" s="506" t="s">
        <v>39</v>
      </c>
      <c r="G2" s="537" t="s">
        <v>40</v>
      </c>
      <c r="H2" s="540" t="s">
        <v>26</v>
      </c>
      <c r="I2" s="541"/>
      <c r="J2" s="541"/>
      <c r="K2" s="541"/>
      <c r="L2" s="541"/>
      <c r="M2" s="541"/>
      <c r="N2" s="529" t="s">
        <v>142</v>
      </c>
      <c r="O2" s="529"/>
      <c r="P2" s="529"/>
      <c r="Q2" s="530"/>
      <c r="R2" s="13"/>
      <c r="S2" s="13"/>
      <c r="U2" s="522"/>
      <c r="V2" s="522"/>
      <c r="W2" s="522"/>
      <c r="X2" s="522"/>
      <c r="Y2" s="522"/>
      <c r="Z2" s="522"/>
    </row>
    <row r="3" spans="1:26" s="5" customFormat="1" ht="31.5" customHeight="1">
      <c r="A3" s="518"/>
      <c r="B3" s="544"/>
      <c r="C3" s="548"/>
      <c r="D3" s="549"/>
      <c r="E3" s="489"/>
      <c r="F3" s="489"/>
      <c r="G3" s="538"/>
      <c r="H3" s="488" t="s">
        <v>27</v>
      </c>
      <c r="I3" s="542" t="s">
        <v>28</v>
      </c>
      <c r="J3" s="525"/>
      <c r="K3" s="525"/>
      <c r="L3" s="525"/>
      <c r="M3" s="534" t="s">
        <v>29</v>
      </c>
      <c r="N3" s="531"/>
      <c r="O3" s="531"/>
      <c r="P3" s="531"/>
      <c r="Q3" s="532"/>
      <c r="R3" s="13"/>
      <c r="S3" s="13"/>
      <c r="U3" s="522"/>
      <c r="V3" s="522"/>
      <c r="W3" s="522"/>
      <c r="X3" s="522"/>
      <c r="Y3" s="522"/>
      <c r="Z3" s="522"/>
    </row>
    <row r="4" spans="1:26" s="5" customFormat="1" ht="18" customHeight="1">
      <c r="A4" s="518"/>
      <c r="B4" s="544"/>
      <c r="C4" s="504" t="s">
        <v>41</v>
      </c>
      <c r="D4" s="504" t="s">
        <v>42</v>
      </c>
      <c r="E4" s="489"/>
      <c r="F4" s="489"/>
      <c r="G4" s="538"/>
      <c r="H4" s="489"/>
      <c r="I4" s="502" t="s">
        <v>25</v>
      </c>
      <c r="J4" s="504" t="s">
        <v>43</v>
      </c>
      <c r="K4" s="504" t="s">
        <v>44</v>
      </c>
      <c r="L4" s="504" t="s">
        <v>45</v>
      </c>
      <c r="M4" s="535"/>
      <c r="N4" s="524" t="s">
        <v>54</v>
      </c>
      <c r="O4" s="525"/>
      <c r="P4" s="525"/>
      <c r="Q4" s="69" t="s">
        <v>77</v>
      </c>
      <c r="U4" s="521"/>
      <c r="V4" s="521"/>
      <c r="W4" s="521"/>
      <c r="X4" s="521"/>
      <c r="Y4" s="521"/>
      <c r="Z4" s="521"/>
    </row>
    <row r="5" spans="1:26" s="5" customFormat="1" ht="15.75">
      <c r="A5" s="518"/>
      <c r="B5" s="544"/>
      <c r="C5" s="504"/>
      <c r="D5" s="504"/>
      <c r="E5" s="489"/>
      <c r="F5" s="489"/>
      <c r="G5" s="538"/>
      <c r="H5" s="489"/>
      <c r="I5" s="502"/>
      <c r="J5" s="504"/>
      <c r="K5" s="504"/>
      <c r="L5" s="504"/>
      <c r="M5" s="535"/>
      <c r="N5" s="70">
        <v>1</v>
      </c>
      <c r="O5" s="71">
        <v>2</v>
      </c>
      <c r="P5" s="71"/>
      <c r="Q5" s="72">
        <v>3</v>
      </c>
      <c r="U5" s="507"/>
      <c r="V5" s="507"/>
      <c r="W5" s="507"/>
      <c r="X5" s="507"/>
      <c r="Y5" s="507"/>
      <c r="Z5" s="507"/>
    </row>
    <row r="6" spans="1:26" s="5" customFormat="1" ht="23.25" customHeight="1">
      <c r="A6" s="518"/>
      <c r="B6" s="544"/>
      <c r="C6" s="504"/>
      <c r="D6" s="504"/>
      <c r="E6" s="489"/>
      <c r="F6" s="489"/>
      <c r="G6" s="538"/>
      <c r="H6" s="489"/>
      <c r="I6" s="502"/>
      <c r="J6" s="504"/>
      <c r="K6" s="504"/>
      <c r="L6" s="504"/>
      <c r="M6" s="535"/>
      <c r="N6" s="524" t="s">
        <v>36</v>
      </c>
      <c r="O6" s="525"/>
      <c r="P6" s="525"/>
      <c r="Q6" s="533"/>
      <c r="U6" s="521"/>
      <c r="V6" s="521"/>
      <c r="W6" s="521"/>
      <c r="X6" s="521"/>
      <c r="Y6" s="521"/>
      <c r="Z6" s="521"/>
    </row>
    <row r="7" spans="1:26" s="5" customFormat="1" ht="16.5" thickBot="1">
      <c r="A7" s="518"/>
      <c r="B7" s="545"/>
      <c r="C7" s="505"/>
      <c r="D7" s="505"/>
      <c r="E7" s="490"/>
      <c r="F7" s="490"/>
      <c r="G7" s="539"/>
      <c r="H7" s="490"/>
      <c r="I7" s="503"/>
      <c r="J7" s="505"/>
      <c r="K7" s="505"/>
      <c r="L7" s="505"/>
      <c r="M7" s="536"/>
      <c r="N7" s="73"/>
      <c r="O7" s="74"/>
      <c r="P7" s="74"/>
      <c r="Q7" s="75"/>
      <c r="U7" s="507"/>
      <c r="V7" s="507"/>
      <c r="W7" s="507"/>
      <c r="X7" s="507"/>
      <c r="Y7" s="507"/>
      <c r="Z7" s="507"/>
    </row>
    <row r="8" spans="1:26" s="5" customFormat="1" ht="16.5" thickBot="1">
      <c r="A8" s="76">
        <v>1</v>
      </c>
      <c r="B8" s="77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9">
        <v>12</v>
      </c>
      <c r="M8" s="79">
        <v>13</v>
      </c>
      <c r="N8" s="80">
        <v>14</v>
      </c>
      <c r="O8" s="78">
        <v>15</v>
      </c>
      <c r="P8" s="79">
        <v>16</v>
      </c>
      <c r="Q8" s="78">
        <v>16</v>
      </c>
      <c r="U8" s="55"/>
      <c r="V8" s="55"/>
      <c r="W8" s="51"/>
      <c r="X8" s="51"/>
      <c r="Y8" s="51"/>
      <c r="Z8" s="51"/>
    </row>
    <row r="9" spans="1:17" s="5" customFormat="1" ht="18" customHeight="1" thickBot="1">
      <c r="A9" s="553" t="s">
        <v>78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5"/>
    </row>
    <row r="10" spans="1:17" s="5" customFormat="1" ht="22.5" customHeight="1" thickBot="1">
      <c r="A10" s="556" t="s">
        <v>79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8"/>
    </row>
    <row r="11" spans="1:17" s="5" customFormat="1" ht="33" customHeight="1" thickBot="1">
      <c r="A11" s="81" t="s">
        <v>80</v>
      </c>
      <c r="B11" s="82" t="s">
        <v>81</v>
      </c>
      <c r="C11" s="83"/>
      <c r="D11" s="84"/>
      <c r="E11" s="84"/>
      <c r="F11" s="85"/>
      <c r="G11" s="86">
        <v>6.5</v>
      </c>
      <c r="H11" s="87">
        <f>G11*30</f>
        <v>195</v>
      </c>
      <c r="I11" s="88">
        <v>8</v>
      </c>
      <c r="J11" s="88"/>
      <c r="K11" s="88"/>
      <c r="L11" s="88" t="s">
        <v>85</v>
      </c>
      <c r="M11" s="89">
        <f>H11-I11</f>
        <v>187</v>
      </c>
      <c r="N11" s="59"/>
      <c r="O11" s="60"/>
      <c r="P11" s="90"/>
      <c r="Q11" s="91"/>
    </row>
    <row r="12" spans="1:17" s="5" customFormat="1" ht="31.5" customHeight="1" thickBot="1">
      <c r="A12" s="92" t="s">
        <v>82</v>
      </c>
      <c r="B12" s="93" t="s">
        <v>83</v>
      </c>
      <c r="C12" s="94"/>
      <c r="D12" s="62">
        <v>1</v>
      </c>
      <c r="E12" s="95"/>
      <c r="F12" s="96"/>
      <c r="G12" s="97">
        <v>2.5</v>
      </c>
      <c r="H12" s="98">
        <f>G12*30</f>
        <v>75</v>
      </c>
      <c r="I12" s="99">
        <v>4</v>
      </c>
      <c r="J12" s="99"/>
      <c r="K12" s="99"/>
      <c r="L12" s="99" t="s">
        <v>65</v>
      </c>
      <c r="M12" s="100">
        <f>H12-I12</f>
        <v>71</v>
      </c>
      <c r="N12" s="61" t="s">
        <v>65</v>
      </c>
      <c r="O12" s="62"/>
      <c r="P12" s="101"/>
      <c r="Q12" s="102"/>
    </row>
    <row r="13" spans="1:17" s="5" customFormat="1" ht="30.75" customHeight="1" hidden="1">
      <c r="A13" s="92"/>
      <c r="B13" s="93"/>
      <c r="C13" s="94"/>
      <c r="D13" s="95"/>
      <c r="E13" s="95"/>
      <c r="F13" s="96"/>
      <c r="G13" s="97"/>
      <c r="H13" s="98"/>
      <c r="I13" s="99"/>
      <c r="J13" s="62"/>
      <c r="K13" s="62"/>
      <c r="L13" s="62"/>
      <c r="M13" s="100">
        <f>H13-I13</f>
        <v>0</v>
      </c>
      <c r="N13" s="63"/>
      <c r="O13" s="64"/>
      <c r="P13" s="101"/>
      <c r="Q13" s="102"/>
    </row>
    <row r="14" spans="1:26" s="7" customFormat="1" ht="33" customHeight="1" thickBot="1">
      <c r="A14" s="103" t="s">
        <v>84</v>
      </c>
      <c r="B14" s="104" t="s">
        <v>83</v>
      </c>
      <c r="C14" s="105">
        <v>2</v>
      </c>
      <c r="D14" s="106"/>
      <c r="E14" s="106"/>
      <c r="F14" s="107"/>
      <c r="G14" s="108">
        <v>4</v>
      </c>
      <c r="H14" s="109">
        <f>G14*30</f>
        <v>120</v>
      </c>
      <c r="I14" s="110">
        <v>4</v>
      </c>
      <c r="J14" s="111"/>
      <c r="K14" s="111"/>
      <c r="L14" s="111" t="s">
        <v>65</v>
      </c>
      <c r="M14" s="100">
        <f>H14-I14</f>
        <v>116</v>
      </c>
      <c r="N14" s="65"/>
      <c r="O14" s="66" t="s">
        <v>65</v>
      </c>
      <c r="P14" s="112"/>
      <c r="Q14" s="113"/>
      <c r="U14" s="40"/>
      <c r="V14" s="40"/>
      <c r="W14" s="40"/>
      <c r="X14" s="40"/>
      <c r="Y14" s="40"/>
      <c r="Z14" s="40"/>
    </row>
    <row r="15" spans="1:26" s="7" customFormat="1" ht="16.5" thickBot="1">
      <c r="A15" s="497" t="s">
        <v>101</v>
      </c>
      <c r="B15" s="498"/>
      <c r="C15" s="114"/>
      <c r="D15" s="114"/>
      <c r="E15" s="114"/>
      <c r="F15" s="114"/>
      <c r="G15" s="67">
        <v>6.5</v>
      </c>
      <c r="H15" s="87">
        <f>G15*30</f>
        <v>195</v>
      </c>
      <c r="I15" s="115">
        <v>8</v>
      </c>
      <c r="J15" s="115">
        <f>SUM(J14:J14)</f>
        <v>0</v>
      </c>
      <c r="K15" s="115">
        <f>SUM(K14:K14)</f>
        <v>0</v>
      </c>
      <c r="L15" s="115" t="s">
        <v>85</v>
      </c>
      <c r="M15" s="89">
        <f>H15-I15</f>
        <v>187</v>
      </c>
      <c r="N15" s="67" t="s">
        <v>57</v>
      </c>
      <c r="O15" s="67" t="s">
        <v>57</v>
      </c>
      <c r="P15" s="67"/>
      <c r="Q15" s="116"/>
      <c r="U15" s="48"/>
      <c r="V15" s="48"/>
      <c r="W15" s="48"/>
      <c r="X15" s="48"/>
      <c r="Y15" s="48"/>
      <c r="Z15" s="48"/>
    </row>
    <row r="16" spans="1:17" s="7" customFormat="1" ht="24" customHeight="1" thickBot="1">
      <c r="A16" s="562" t="s">
        <v>86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4"/>
    </row>
    <row r="17" spans="1:43" s="5" customFormat="1" ht="45" customHeight="1" thickBot="1">
      <c r="A17" s="117" t="s">
        <v>62</v>
      </c>
      <c r="B17" s="118" t="s">
        <v>87</v>
      </c>
      <c r="C17" s="119"/>
      <c r="D17" s="120"/>
      <c r="E17" s="120"/>
      <c r="F17" s="121"/>
      <c r="G17" s="122">
        <v>3</v>
      </c>
      <c r="H17" s="123">
        <f>H18+H19</f>
        <v>90</v>
      </c>
      <c r="I17" s="124">
        <f>I18+I19</f>
        <v>8</v>
      </c>
      <c r="J17" s="124" t="s">
        <v>85</v>
      </c>
      <c r="K17" s="124">
        <f>K18+K19</f>
        <v>0</v>
      </c>
      <c r="L17" s="124">
        <v>0</v>
      </c>
      <c r="M17" s="125">
        <f>H17-I17</f>
        <v>82</v>
      </c>
      <c r="N17" s="126"/>
      <c r="O17" s="127"/>
      <c r="P17" s="128"/>
      <c r="Q17" s="129"/>
      <c r="S17" s="5">
        <v>8</v>
      </c>
      <c r="T17" s="5">
        <v>0</v>
      </c>
      <c r="U17" s="47"/>
      <c r="V17" s="47"/>
      <c r="W17" s="40"/>
      <c r="X17" s="40"/>
      <c r="Y17" s="40"/>
      <c r="Z17" s="40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8" spans="1:43" s="14" customFormat="1" ht="21" customHeight="1" thickBot="1">
      <c r="A18" s="130" t="s">
        <v>64</v>
      </c>
      <c r="B18" s="131" t="s">
        <v>88</v>
      </c>
      <c r="C18" s="94"/>
      <c r="D18" s="62">
        <v>2</v>
      </c>
      <c r="E18" s="95"/>
      <c r="F18" s="96"/>
      <c r="G18" s="132">
        <v>1</v>
      </c>
      <c r="H18" s="133">
        <f aca="true" t="shared" si="0" ref="H18:H24">G18*30</f>
        <v>30</v>
      </c>
      <c r="I18" s="134">
        <v>4</v>
      </c>
      <c r="J18" s="134" t="s">
        <v>65</v>
      </c>
      <c r="K18" s="134"/>
      <c r="L18" s="134"/>
      <c r="M18" s="125">
        <f aca="true" t="shared" si="1" ref="M18:M24">H18-I18</f>
        <v>26</v>
      </c>
      <c r="N18" s="135"/>
      <c r="O18" s="136" t="s">
        <v>65</v>
      </c>
      <c r="P18" s="137"/>
      <c r="Q18" s="138"/>
      <c r="R18" s="5"/>
      <c r="S18" s="5">
        <v>4</v>
      </c>
      <c r="T18" s="5"/>
      <c r="U18" s="40"/>
      <c r="V18" s="40"/>
      <c r="W18" s="47"/>
      <c r="X18" s="47"/>
      <c r="Y18" s="47"/>
      <c r="Z18" s="40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</row>
    <row r="19" spans="1:43" s="239" customFormat="1" ht="40.5" customHeight="1" thickBot="1">
      <c r="A19" s="316" t="s">
        <v>66</v>
      </c>
      <c r="B19" s="227" t="s">
        <v>89</v>
      </c>
      <c r="C19" s="228"/>
      <c r="D19" s="229">
        <v>1</v>
      </c>
      <c r="E19" s="230"/>
      <c r="F19" s="231"/>
      <c r="G19" s="232">
        <v>2</v>
      </c>
      <c r="H19" s="233">
        <f t="shared" si="0"/>
        <v>60</v>
      </c>
      <c r="I19" s="234">
        <v>4</v>
      </c>
      <c r="J19" s="234" t="s">
        <v>65</v>
      </c>
      <c r="K19" s="234"/>
      <c r="L19" s="234"/>
      <c r="M19" s="235">
        <f t="shared" si="1"/>
        <v>56</v>
      </c>
      <c r="N19" s="236" t="s">
        <v>65</v>
      </c>
      <c r="O19" s="237"/>
      <c r="P19" s="231"/>
      <c r="Q19" s="238"/>
      <c r="S19" s="239">
        <v>6</v>
      </c>
      <c r="T19" s="239">
        <v>2</v>
      </c>
      <c r="U19" s="240"/>
      <c r="V19" s="240"/>
      <c r="W19" s="240"/>
      <c r="X19" s="240"/>
      <c r="Y19" s="240"/>
      <c r="Z19" s="241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</row>
    <row r="20" spans="1:43" s="5" customFormat="1" ht="36.75" customHeight="1" thickBot="1">
      <c r="A20" s="141" t="s">
        <v>90</v>
      </c>
      <c r="B20" s="142" t="s">
        <v>63</v>
      </c>
      <c r="C20" s="143"/>
      <c r="D20" s="144"/>
      <c r="E20" s="144"/>
      <c r="F20" s="89"/>
      <c r="G20" s="145">
        <f>G21+G22</f>
        <v>3</v>
      </c>
      <c r="H20" s="144">
        <f t="shared" si="0"/>
        <v>90</v>
      </c>
      <c r="I20" s="88">
        <v>4</v>
      </c>
      <c r="J20" s="88" t="s">
        <v>65</v>
      </c>
      <c r="K20" s="88"/>
      <c r="L20" s="88"/>
      <c r="M20" s="125">
        <f t="shared" si="1"/>
        <v>86</v>
      </c>
      <c r="N20" s="140"/>
      <c r="O20" s="146"/>
      <c r="P20" s="147"/>
      <c r="Q20" s="91"/>
      <c r="S20" s="5">
        <v>6</v>
      </c>
      <c r="T20" s="5">
        <v>2</v>
      </c>
      <c r="U20" s="52"/>
      <c r="V20" s="52"/>
      <c r="W20" s="40"/>
      <c r="X20" s="40"/>
      <c r="Y20" s="40"/>
      <c r="Z20" s="40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</row>
    <row r="21" spans="1:43" s="5" customFormat="1" ht="33" customHeight="1" thickBot="1">
      <c r="A21" s="141" t="s">
        <v>91</v>
      </c>
      <c r="B21" s="148" t="s">
        <v>92</v>
      </c>
      <c r="C21" s="63">
        <v>1</v>
      </c>
      <c r="D21" s="62"/>
      <c r="E21" s="62"/>
      <c r="F21" s="149"/>
      <c r="G21" s="98">
        <v>1.5</v>
      </c>
      <c r="H21" s="62">
        <f t="shared" si="0"/>
        <v>45</v>
      </c>
      <c r="I21" s="99">
        <v>2</v>
      </c>
      <c r="J21" s="62" t="s">
        <v>149</v>
      </c>
      <c r="K21" s="62"/>
      <c r="L21" s="62"/>
      <c r="M21" s="125">
        <f t="shared" si="1"/>
        <v>43</v>
      </c>
      <c r="N21" s="140" t="s">
        <v>149</v>
      </c>
      <c r="O21" s="146"/>
      <c r="P21" s="147"/>
      <c r="Q21" s="102"/>
      <c r="U21" s="52"/>
      <c r="V21" s="52"/>
      <c r="W21" s="52"/>
      <c r="X21" s="52"/>
      <c r="Y21" s="52"/>
      <c r="Z21" s="52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</row>
    <row r="22" spans="1:43" s="5" customFormat="1" ht="29.25" customHeight="1" thickBot="1">
      <c r="A22" s="141" t="s">
        <v>93</v>
      </c>
      <c r="B22" s="148" t="s">
        <v>94</v>
      </c>
      <c r="C22" s="63"/>
      <c r="D22" s="62">
        <v>1</v>
      </c>
      <c r="E22" s="62"/>
      <c r="F22" s="150"/>
      <c r="G22" s="98">
        <v>1.5</v>
      </c>
      <c r="H22" s="62">
        <f t="shared" si="0"/>
        <v>45</v>
      </c>
      <c r="I22" s="99">
        <v>2</v>
      </c>
      <c r="J22" s="62" t="s">
        <v>149</v>
      </c>
      <c r="K22" s="62"/>
      <c r="L22" s="62"/>
      <c r="M22" s="125">
        <f t="shared" si="1"/>
        <v>43</v>
      </c>
      <c r="N22" s="140" t="s">
        <v>149</v>
      </c>
      <c r="O22" s="146"/>
      <c r="P22" s="147"/>
      <c r="Q22" s="102"/>
      <c r="U22" s="47"/>
      <c r="V22" s="47"/>
      <c r="W22" s="47"/>
      <c r="X22" s="47"/>
      <c r="Y22" s="47"/>
      <c r="Z22" s="40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</row>
    <row r="23" spans="1:43" s="239" customFormat="1" ht="35.25" customHeight="1" thickBot="1">
      <c r="A23" s="317" t="s">
        <v>95</v>
      </c>
      <c r="B23" s="244" t="s">
        <v>96</v>
      </c>
      <c r="C23" s="245">
        <v>2</v>
      </c>
      <c r="D23" s="245"/>
      <c r="E23" s="245"/>
      <c r="F23" s="246"/>
      <c r="G23" s="247">
        <v>4</v>
      </c>
      <c r="H23" s="248">
        <f t="shared" si="0"/>
        <v>120</v>
      </c>
      <c r="I23" s="245">
        <v>12</v>
      </c>
      <c r="J23" s="245" t="s">
        <v>100</v>
      </c>
      <c r="K23" s="245" t="s">
        <v>99</v>
      </c>
      <c r="L23" s="245"/>
      <c r="M23" s="235">
        <f>H23-I23</f>
        <v>108</v>
      </c>
      <c r="N23" s="236"/>
      <c r="O23" s="249" t="s">
        <v>56</v>
      </c>
      <c r="P23" s="250"/>
      <c r="Q23" s="251"/>
      <c r="U23" s="252"/>
      <c r="V23" s="252"/>
      <c r="W23" s="241"/>
      <c r="X23" s="241"/>
      <c r="Y23" s="241"/>
      <c r="Z23" s="241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</row>
    <row r="24" spans="1:43" s="239" customFormat="1" ht="33" customHeight="1" thickBot="1">
      <c r="A24" s="317" t="s">
        <v>97</v>
      </c>
      <c r="B24" s="253" t="s">
        <v>98</v>
      </c>
      <c r="C24" s="254">
        <v>2</v>
      </c>
      <c r="D24" s="254"/>
      <c r="E24" s="254"/>
      <c r="F24" s="255"/>
      <c r="G24" s="256">
        <v>4</v>
      </c>
      <c r="H24" s="254">
        <f t="shared" si="0"/>
        <v>120</v>
      </c>
      <c r="I24" s="254">
        <v>12</v>
      </c>
      <c r="J24" s="254" t="s">
        <v>100</v>
      </c>
      <c r="K24" s="254" t="s">
        <v>99</v>
      </c>
      <c r="L24" s="254"/>
      <c r="M24" s="235">
        <f t="shared" si="1"/>
        <v>108</v>
      </c>
      <c r="N24" s="257"/>
      <c r="O24" s="248" t="s">
        <v>56</v>
      </c>
      <c r="P24" s="242"/>
      <c r="Q24" s="258"/>
      <c r="U24" s="252"/>
      <c r="V24" s="252"/>
      <c r="W24" s="252"/>
      <c r="X24" s="252"/>
      <c r="Y24" s="252"/>
      <c r="Z24" s="25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</row>
    <row r="25" spans="1:43" s="14" customFormat="1" ht="27.75" customHeight="1" thickBot="1">
      <c r="A25" s="565" t="s">
        <v>134</v>
      </c>
      <c r="B25" s="566"/>
      <c r="C25" s="153"/>
      <c r="D25" s="153"/>
      <c r="E25" s="153"/>
      <c r="F25" s="153"/>
      <c r="G25" s="67">
        <f>G12+G14+G18+G19+G21+G22+G23+G24</f>
        <v>20.5</v>
      </c>
      <c r="H25" s="67">
        <f>H12+H14+H18+H19+H21+H22+H23+H24</f>
        <v>615</v>
      </c>
      <c r="I25" s="67">
        <f>I12+I14+I18+I19+I21+I22+I23+I24</f>
        <v>44</v>
      </c>
      <c r="J25" s="67">
        <v>28</v>
      </c>
      <c r="K25" s="67">
        <v>8</v>
      </c>
      <c r="L25" s="67">
        <v>8</v>
      </c>
      <c r="M25" s="67">
        <f>M12+M14+M18+M19+M21+M22+M23+M24</f>
        <v>571</v>
      </c>
      <c r="N25" s="67" t="s">
        <v>144</v>
      </c>
      <c r="O25" s="67" t="s">
        <v>140</v>
      </c>
      <c r="P25" s="67"/>
      <c r="Q25" s="154" t="s">
        <v>58</v>
      </c>
      <c r="R25" s="5"/>
      <c r="S25" s="5"/>
      <c r="T25" s="5"/>
      <c r="U25" s="56">
        <f>30*G25</f>
        <v>615</v>
      </c>
      <c r="V25" s="56"/>
      <c r="W25" s="47"/>
      <c r="X25" s="47"/>
      <c r="Y25" s="47"/>
      <c r="Z25" s="40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</row>
    <row r="26" spans="1:43" s="14" customFormat="1" ht="27.75" customHeight="1" thickBot="1">
      <c r="A26" s="515" t="s">
        <v>122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7"/>
      <c r="R26" s="5"/>
      <c r="S26" s="5"/>
      <c r="T26" s="5"/>
      <c r="U26" s="56"/>
      <c r="V26" s="56"/>
      <c r="W26" s="47"/>
      <c r="X26" s="47"/>
      <c r="Y26" s="47"/>
      <c r="Z26" s="40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</row>
    <row r="27" spans="1:43" s="266" customFormat="1" ht="33" customHeight="1">
      <c r="A27" s="243" t="s">
        <v>103</v>
      </c>
      <c r="B27" s="299" t="s">
        <v>160</v>
      </c>
      <c r="C27" s="259">
        <v>1</v>
      </c>
      <c r="D27" s="260"/>
      <c r="E27" s="260"/>
      <c r="F27" s="259"/>
      <c r="G27" s="300">
        <v>4.5</v>
      </c>
      <c r="H27" s="254">
        <f>G27*30</f>
        <v>135</v>
      </c>
      <c r="I27" s="248">
        <v>12</v>
      </c>
      <c r="J27" s="248" t="s">
        <v>100</v>
      </c>
      <c r="K27" s="248" t="s">
        <v>99</v>
      </c>
      <c r="L27" s="248"/>
      <c r="M27" s="262">
        <f>H27-I27</f>
        <v>123</v>
      </c>
      <c r="N27" s="263" t="s">
        <v>56</v>
      </c>
      <c r="O27" s="264"/>
      <c r="P27" s="264"/>
      <c r="Q27" s="265"/>
      <c r="R27" s="239"/>
      <c r="S27" s="239">
        <v>8</v>
      </c>
      <c r="T27" s="239">
        <v>4</v>
      </c>
      <c r="U27" s="241"/>
      <c r="V27" s="241"/>
      <c r="W27" s="240"/>
      <c r="X27" s="240"/>
      <c r="Y27" s="240"/>
      <c r="Z27" s="241"/>
      <c r="AE27" s="301" t="s">
        <v>161</v>
      </c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</row>
    <row r="28" spans="1:43" s="266" customFormat="1" ht="36" customHeight="1">
      <c r="A28" s="317" t="s">
        <v>104</v>
      </c>
      <c r="B28" s="267" t="s">
        <v>105</v>
      </c>
      <c r="C28" s="268"/>
      <c r="D28" s="268">
        <v>2</v>
      </c>
      <c r="E28" s="268"/>
      <c r="F28" s="269"/>
      <c r="G28" s="300">
        <v>3.5</v>
      </c>
      <c r="H28" s="254">
        <f>G28*30</f>
        <v>105</v>
      </c>
      <c r="I28" s="248">
        <v>6</v>
      </c>
      <c r="J28" s="270" t="s">
        <v>65</v>
      </c>
      <c r="K28" s="268" t="s">
        <v>123</v>
      </c>
      <c r="L28" s="268"/>
      <c r="M28" s="262">
        <f>H28-I28</f>
        <v>99</v>
      </c>
      <c r="N28" s="271"/>
      <c r="O28" s="272" t="s">
        <v>67</v>
      </c>
      <c r="P28" s="261"/>
      <c r="Q28" s="273"/>
      <c r="R28" s="239"/>
      <c r="S28" s="239">
        <v>4</v>
      </c>
      <c r="T28" s="239">
        <v>2</v>
      </c>
      <c r="U28" s="241"/>
      <c r="V28" s="241"/>
      <c r="W28" s="240"/>
      <c r="X28" s="240"/>
      <c r="Y28" s="240"/>
      <c r="Z28" s="241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</row>
    <row r="29" spans="1:43" s="266" customFormat="1" ht="51" customHeight="1">
      <c r="A29" s="318" t="s">
        <v>106</v>
      </c>
      <c r="B29" s="274" t="s">
        <v>157</v>
      </c>
      <c r="C29" s="268">
        <v>1</v>
      </c>
      <c r="D29" s="268"/>
      <c r="E29" s="268"/>
      <c r="F29" s="268"/>
      <c r="G29" s="302">
        <v>4</v>
      </c>
      <c r="H29" s="276">
        <f>G29*30</f>
        <v>120</v>
      </c>
      <c r="I29" s="268">
        <v>12</v>
      </c>
      <c r="J29" s="248" t="s">
        <v>100</v>
      </c>
      <c r="K29" s="248" t="s">
        <v>99</v>
      </c>
      <c r="L29" s="268"/>
      <c r="M29" s="268">
        <f>H29-I29</f>
        <v>108</v>
      </c>
      <c r="N29" s="277" t="s">
        <v>56</v>
      </c>
      <c r="O29" s="278"/>
      <c r="P29" s="279"/>
      <c r="Q29" s="280"/>
      <c r="R29" s="239"/>
      <c r="S29" s="239">
        <v>8</v>
      </c>
      <c r="T29" s="239">
        <v>4</v>
      </c>
      <c r="U29" s="281"/>
      <c r="V29" s="281"/>
      <c r="W29" s="240"/>
      <c r="X29" s="240"/>
      <c r="Y29" s="240"/>
      <c r="Z29" s="281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</row>
    <row r="30" spans="1:43" s="5" customFormat="1" ht="48" customHeight="1">
      <c r="A30" s="160" t="s">
        <v>107</v>
      </c>
      <c r="B30" s="303" t="s">
        <v>162</v>
      </c>
      <c r="C30" s="152"/>
      <c r="D30" s="152"/>
      <c r="E30" s="152"/>
      <c r="F30" s="161"/>
      <c r="G30" s="136">
        <f>SUM(G31:G32)</f>
        <v>5.5</v>
      </c>
      <c r="H30" s="158">
        <f aca="true" t="shared" si="2" ref="H30:M30">SUM(H31:H32)</f>
        <v>165</v>
      </c>
      <c r="I30" s="158">
        <f t="shared" si="2"/>
        <v>16</v>
      </c>
      <c r="J30" s="158">
        <v>8</v>
      </c>
      <c r="K30" s="158">
        <v>4</v>
      </c>
      <c r="L30" s="158">
        <v>4</v>
      </c>
      <c r="M30" s="158">
        <f t="shared" si="2"/>
        <v>149</v>
      </c>
      <c r="N30" s="152"/>
      <c r="O30" s="152"/>
      <c r="P30" s="152"/>
      <c r="Q30" s="162"/>
      <c r="S30" s="5">
        <v>8</v>
      </c>
      <c r="T30" s="5">
        <v>4</v>
      </c>
      <c r="U30" s="47">
        <v>4</v>
      </c>
      <c r="V30" s="47"/>
      <c r="W30" s="40"/>
      <c r="X30" s="40"/>
      <c r="Y30" s="40"/>
      <c r="Z30" s="40"/>
      <c r="AE30" s="301" t="s">
        <v>161</v>
      </c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</row>
    <row r="31" spans="1:43" s="239" customFormat="1" ht="46.5" customHeight="1">
      <c r="A31" s="243" t="s">
        <v>108</v>
      </c>
      <c r="B31" s="304" t="s">
        <v>163</v>
      </c>
      <c r="C31" s="254">
        <v>2</v>
      </c>
      <c r="D31" s="254"/>
      <c r="E31" s="254"/>
      <c r="F31" s="255"/>
      <c r="G31" s="256">
        <v>4.5</v>
      </c>
      <c r="H31" s="254">
        <f>G31*30</f>
        <v>135</v>
      </c>
      <c r="I31" s="254">
        <v>12</v>
      </c>
      <c r="J31" s="254" t="s">
        <v>100</v>
      </c>
      <c r="K31" s="254" t="s">
        <v>99</v>
      </c>
      <c r="L31" s="254"/>
      <c r="M31" s="282">
        <f>H31-I31</f>
        <v>123</v>
      </c>
      <c r="N31" s="283"/>
      <c r="O31" s="254" t="s">
        <v>56</v>
      </c>
      <c r="P31" s="282"/>
      <c r="Q31" s="284"/>
      <c r="U31" s="241"/>
      <c r="V31" s="241">
        <v>24</v>
      </c>
      <c r="W31" s="240"/>
      <c r="X31" s="240"/>
      <c r="Y31" s="240"/>
      <c r="Z31" s="241"/>
      <c r="AE31" s="301" t="s">
        <v>161</v>
      </c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</row>
    <row r="32" spans="1:43" s="239" customFormat="1" ht="59.25" customHeight="1">
      <c r="A32" s="243" t="s">
        <v>109</v>
      </c>
      <c r="B32" s="305" t="s">
        <v>164</v>
      </c>
      <c r="C32" s="254"/>
      <c r="D32" s="254"/>
      <c r="E32" s="254"/>
      <c r="F32" s="255">
        <v>2</v>
      </c>
      <c r="G32" s="261">
        <v>1</v>
      </c>
      <c r="H32" s="248">
        <f>G32*30</f>
        <v>30</v>
      </c>
      <c r="I32" s="254">
        <v>4</v>
      </c>
      <c r="J32" s="254"/>
      <c r="K32" s="254"/>
      <c r="L32" s="254" t="s">
        <v>57</v>
      </c>
      <c r="M32" s="282">
        <f>H32-I32</f>
        <v>26</v>
      </c>
      <c r="N32" s="283"/>
      <c r="O32" s="282" t="s">
        <v>57</v>
      </c>
      <c r="P32" s="242"/>
      <c r="Q32" s="284"/>
      <c r="U32" s="240"/>
      <c r="V32" s="240">
        <v>34</v>
      </c>
      <c r="W32" s="241"/>
      <c r="X32" s="241"/>
      <c r="Y32" s="241"/>
      <c r="Z32" s="241"/>
      <c r="AE32" s="301" t="s">
        <v>161</v>
      </c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</row>
    <row r="33" spans="1:26" s="239" customFormat="1" ht="31.5" customHeight="1" thickBot="1">
      <c r="A33" s="306" t="s">
        <v>110</v>
      </c>
      <c r="B33" s="285" t="s">
        <v>111</v>
      </c>
      <c r="C33" s="268">
        <v>2</v>
      </c>
      <c r="D33" s="268"/>
      <c r="E33" s="268"/>
      <c r="F33" s="286"/>
      <c r="G33" s="275">
        <v>6.5</v>
      </c>
      <c r="H33" s="268">
        <f>G33*30</f>
        <v>195</v>
      </c>
      <c r="I33" s="268">
        <v>12</v>
      </c>
      <c r="J33" s="268">
        <v>8</v>
      </c>
      <c r="K33" s="268">
        <v>4</v>
      </c>
      <c r="L33" s="268"/>
      <c r="M33" s="287">
        <f>H33-I33</f>
        <v>183</v>
      </c>
      <c r="N33" s="277"/>
      <c r="O33" s="248" t="s">
        <v>56</v>
      </c>
      <c r="P33" s="287"/>
      <c r="Q33" s="288"/>
      <c r="S33" s="239">
        <v>8</v>
      </c>
      <c r="T33" s="239">
        <v>4</v>
      </c>
      <c r="U33" s="241"/>
      <c r="V33" s="241"/>
      <c r="W33" s="240"/>
      <c r="X33" s="240"/>
      <c r="Y33" s="240"/>
      <c r="Z33" s="241"/>
    </row>
    <row r="34" spans="1:17" s="5" customFormat="1" ht="31.5" customHeight="1" hidden="1">
      <c r="A34" s="160"/>
      <c r="B34" s="163"/>
      <c r="C34" s="152"/>
      <c r="D34" s="152"/>
      <c r="E34" s="152"/>
      <c r="F34" s="161"/>
      <c r="G34" s="136"/>
      <c r="H34" s="152"/>
      <c r="I34" s="157"/>
      <c r="J34" s="152"/>
      <c r="K34" s="152"/>
      <c r="L34" s="152"/>
      <c r="M34" s="164"/>
      <c r="N34" s="159"/>
      <c r="O34" s="152"/>
      <c r="P34" s="152"/>
      <c r="Q34" s="162"/>
    </row>
    <row r="35" spans="1:26" s="5" customFormat="1" ht="39.75" customHeight="1" hidden="1" thickBot="1">
      <c r="A35" s="165"/>
      <c r="B35" s="166"/>
      <c r="C35" s="167"/>
      <c r="D35" s="167"/>
      <c r="E35" s="167"/>
      <c r="F35" s="168"/>
      <c r="G35" s="169"/>
      <c r="H35" s="167"/>
      <c r="I35" s="167"/>
      <c r="J35" s="167"/>
      <c r="K35" s="167"/>
      <c r="L35" s="167"/>
      <c r="M35" s="170"/>
      <c r="N35" s="171"/>
      <c r="O35" s="167"/>
      <c r="P35" s="68"/>
      <c r="Q35" s="172"/>
      <c r="U35" s="46"/>
      <c r="V35" s="46"/>
      <c r="W35" s="46"/>
      <c r="X35" s="46"/>
      <c r="Y35" s="46"/>
      <c r="Z35" s="57"/>
    </row>
    <row r="36" spans="1:26" s="5" customFormat="1" ht="28.5" customHeight="1" thickBot="1">
      <c r="A36" s="565" t="s">
        <v>112</v>
      </c>
      <c r="B36" s="566"/>
      <c r="C36" s="153"/>
      <c r="D36" s="153"/>
      <c r="E36" s="153"/>
      <c r="F36" s="153"/>
      <c r="G36" s="67">
        <f>SUMIF($B$27:$B$35,"=*_*",G27:G35)</f>
        <v>24</v>
      </c>
      <c r="H36" s="67">
        <f>SUMIF($B$27:$B$35,"=*_*",H27:H35)</f>
        <v>720</v>
      </c>
      <c r="I36" s="67">
        <f>SUMIF($B$27:$B$35,"=*_*",I27:I35)</f>
        <v>58</v>
      </c>
      <c r="J36" s="67">
        <v>36</v>
      </c>
      <c r="K36" s="67">
        <v>18</v>
      </c>
      <c r="L36" s="67">
        <v>4</v>
      </c>
      <c r="M36" s="67">
        <f>SUMIF($B$27:$B$35,"=*_*",M27:M35)</f>
        <v>662</v>
      </c>
      <c r="N36" s="67" t="s">
        <v>124</v>
      </c>
      <c r="O36" s="67" t="s">
        <v>145</v>
      </c>
      <c r="P36" s="67"/>
      <c r="Q36" s="67">
        <f>SUMIF($B$39:$B$46,"=*_*",Q27:Q35)</f>
        <v>0</v>
      </c>
      <c r="T36" s="5">
        <f>30*G36</f>
        <v>720</v>
      </c>
      <c r="U36" s="46"/>
      <c r="V36" s="46"/>
      <c r="W36" s="46"/>
      <c r="X36" s="46"/>
      <c r="Y36" s="46"/>
      <c r="Z36" s="46"/>
    </row>
    <row r="37" spans="1:26" s="5" customFormat="1" ht="31.5" customHeight="1" thickBot="1">
      <c r="A37" s="512" t="s">
        <v>113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4"/>
      <c r="U37" s="46"/>
      <c r="V37" s="46"/>
      <c r="W37" s="46"/>
      <c r="X37" s="46"/>
      <c r="Y37" s="46"/>
      <c r="Z37" s="46"/>
    </row>
    <row r="38" spans="1:26" s="5" customFormat="1" ht="31.5" customHeight="1">
      <c r="A38" s="173" t="s">
        <v>114</v>
      </c>
      <c r="B38" s="174" t="s">
        <v>115</v>
      </c>
      <c r="C38" s="175"/>
      <c r="D38" s="175">
        <v>3</v>
      </c>
      <c r="E38" s="175"/>
      <c r="F38" s="175"/>
      <c r="G38" s="176">
        <v>6</v>
      </c>
      <c r="H38" s="175">
        <f>G38*30</f>
        <v>180</v>
      </c>
      <c r="I38" s="175"/>
      <c r="J38" s="175"/>
      <c r="K38" s="175"/>
      <c r="L38" s="175"/>
      <c r="M38" s="177">
        <f>H38-I38</f>
        <v>180</v>
      </c>
      <c r="N38" s="178"/>
      <c r="O38" s="175"/>
      <c r="P38" s="179"/>
      <c r="Q38" s="180"/>
      <c r="U38" s="46"/>
      <c r="V38" s="46"/>
      <c r="W38" s="46"/>
      <c r="X38" s="46"/>
      <c r="Y38" s="46"/>
      <c r="Z38" s="46"/>
    </row>
    <row r="39" spans="1:26" s="5" customFormat="1" ht="31.5" customHeight="1">
      <c r="A39" s="173" t="s">
        <v>116</v>
      </c>
      <c r="B39" s="181" t="s">
        <v>117</v>
      </c>
      <c r="C39" s="182"/>
      <c r="D39" s="182"/>
      <c r="E39" s="182"/>
      <c r="F39" s="182"/>
      <c r="G39" s="183">
        <v>21</v>
      </c>
      <c r="H39" s="182">
        <f>G39*30</f>
        <v>630</v>
      </c>
      <c r="I39" s="182"/>
      <c r="J39" s="182"/>
      <c r="K39" s="182"/>
      <c r="L39" s="182"/>
      <c r="M39" s="184">
        <f>H39-I39</f>
        <v>630</v>
      </c>
      <c r="N39" s="94"/>
      <c r="O39" s="182"/>
      <c r="P39" s="184"/>
      <c r="Q39" s="137"/>
      <c r="U39" s="46"/>
      <c r="V39" s="46"/>
      <c r="W39" s="46"/>
      <c r="X39" s="46"/>
      <c r="Y39" s="46"/>
      <c r="Z39" s="46"/>
    </row>
    <row r="40" spans="1:26" ht="27" customHeight="1" thickBot="1">
      <c r="A40" s="173" t="s">
        <v>118</v>
      </c>
      <c r="B40" s="185" t="s">
        <v>119</v>
      </c>
      <c r="C40" s="139">
        <v>3</v>
      </c>
      <c r="D40" s="139"/>
      <c r="E40" s="139"/>
      <c r="F40" s="139"/>
      <c r="G40" s="186">
        <v>3</v>
      </c>
      <c r="H40" s="139">
        <f>G40*30</f>
        <v>90</v>
      </c>
      <c r="I40" s="139"/>
      <c r="J40" s="139"/>
      <c r="K40" s="139"/>
      <c r="L40" s="139"/>
      <c r="M40" s="187">
        <f>H40-I40</f>
        <v>90</v>
      </c>
      <c r="N40" s="188"/>
      <c r="O40" s="139"/>
      <c r="P40" s="187"/>
      <c r="Q40" s="189"/>
      <c r="U40" s="53"/>
      <c r="V40" s="53"/>
      <c r="W40" s="53"/>
      <c r="X40" s="53"/>
      <c r="Y40" s="53"/>
      <c r="Z40" s="53"/>
    </row>
    <row r="41" spans="1:26" ht="28.5" customHeight="1" thickBot="1">
      <c r="A41" s="190"/>
      <c r="B41" s="191" t="s">
        <v>120</v>
      </c>
      <c r="C41" s="192"/>
      <c r="D41" s="193"/>
      <c r="E41" s="193"/>
      <c r="F41" s="192"/>
      <c r="G41" s="67">
        <f aca="true" t="shared" si="3" ref="G41:Q41">SUM(G38:G40)</f>
        <v>30</v>
      </c>
      <c r="H41" s="115">
        <f t="shared" si="3"/>
        <v>900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>
        <f t="shared" si="3"/>
        <v>900</v>
      </c>
      <c r="N41" s="115">
        <f t="shared" si="3"/>
        <v>0</v>
      </c>
      <c r="O41" s="115">
        <f t="shared" si="3"/>
        <v>0</v>
      </c>
      <c r="P41" s="115">
        <f t="shared" si="3"/>
        <v>0</v>
      </c>
      <c r="Q41" s="115">
        <f t="shared" si="3"/>
        <v>0</v>
      </c>
      <c r="U41" s="47"/>
      <c r="V41" s="47"/>
      <c r="W41" s="47"/>
      <c r="X41" s="47"/>
      <c r="Y41" s="47"/>
      <c r="Z41" s="47"/>
    </row>
    <row r="42" spans="1:24" ht="16.5" thickBot="1">
      <c r="A42" s="190"/>
      <c r="B42" s="191" t="s">
        <v>121</v>
      </c>
      <c r="C42" s="192"/>
      <c r="D42" s="193"/>
      <c r="E42" s="193"/>
      <c r="F42" s="192"/>
      <c r="G42" s="67">
        <f aca="true" t="shared" si="4" ref="G42:M42">SUM(G25,G36,G41)</f>
        <v>74.5</v>
      </c>
      <c r="H42" s="115">
        <f t="shared" si="4"/>
        <v>2235</v>
      </c>
      <c r="I42" s="115">
        <f t="shared" si="4"/>
        <v>102</v>
      </c>
      <c r="J42" s="115">
        <f t="shared" si="4"/>
        <v>64</v>
      </c>
      <c r="K42" s="115">
        <f t="shared" si="4"/>
        <v>26</v>
      </c>
      <c r="L42" s="115">
        <f t="shared" si="4"/>
        <v>12</v>
      </c>
      <c r="M42" s="115">
        <f t="shared" si="4"/>
        <v>2133</v>
      </c>
      <c r="N42" s="67" t="s">
        <v>146</v>
      </c>
      <c r="O42" s="67" t="s">
        <v>147</v>
      </c>
      <c r="P42" s="67"/>
      <c r="Q42" s="67">
        <f>SUM(Q24,Q36,Q41)</f>
        <v>0</v>
      </c>
      <c r="S42" s="6">
        <f>30*G42</f>
        <v>2235</v>
      </c>
      <c r="U42" s="6">
        <v>40</v>
      </c>
      <c r="V42" s="6">
        <v>8</v>
      </c>
      <c r="W42" s="6">
        <v>56</v>
      </c>
      <c r="X42" s="6">
        <v>18</v>
      </c>
    </row>
    <row r="43" spans="1:26" s="7" customFormat="1" ht="15.75" customHeight="1" thickBot="1">
      <c r="A43" s="550" t="s">
        <v>125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2"/>
      <c r="U43" s="48">
        <v>12</v>
      </c>
      <c r="V43" s="48">
        <v>8</v>
      </c>
      <c r="W43" s="48">
        <v>8</v>
      </c>
      <c r="X43" s="48">
        <v>4</v>
      </c>
      <c r="Y43" s="48"/>
      <c r="Z43" s="48"/>
    </row>
    <row r="44" spans="1:26" s="7" customFormat="1" ht="16.5" thickBot="1">
      <c r="A44" s="559" t="s">
        <v>126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1"/>
      <c r="U44" s="46"/>
      <c r="V44" s="46"/>
      <c r="W44" s="46"/>
      <c r="X44" s="46"/>
      <c r="Y44" s="46"/>
      <c r="Z44" s="46"/>
    </row>
    <row r="45" spans="1:31" s="239" customFormat="1" ht="47.25">
      <c r="A45" s="289" t="s">
        <v>60</v>
      </c>
      <c r="B45" s="307" t="s">
        <v>165</v>
      </c>
      <c r="C45" s="290"/>
      <c r="D45" s="291">
        <v>1</v>
      </c>
      <c r="E45" s="291"/>
      <c r="F45" s="290"/>
      <c r="G45" s="264">
        <v>4.5</v>
      </c>
      <c r="H45" s="292">
        <f>G45*30</f>
        <v>135</v>
      </c>
      <c r="I45" s="292">
        <v>8</v>
      </c>
      <c r="J45" s="292" t="s">
        <v>99</v>
      </c>
      <c r="K45" s="292" t="s">
        <v>99</v>
      </c>
      <c r="L45" s="292"/>
      <c r="M45" s="293">
        <f>H45-I45</f>
        <v>127</v>
      </c>
      <c r="N45" s="263" t="s">
        <v>102</v>
      </c>
      <c r="O45" s="264"/>
      <c r="P45" s="264"/>
      <c r="Q45" s="265"/>
      <c r="U45" s="241"/>
      <c r="V45" s="241"/>
      <c r="W45" s="241"/>
      <c r="X45" s="241"/>
      <c r="Y45" s="241"/>
      <c r="Z45" s="241"/>
      <c r="AE45" s="301" t="s">
        <v>161</v>
      </c>
    </row>
    <row r="46" spans="1:26" s="7" customFormat="1" ht="15.75" hidden="1">
      <c r="A46" s="151"/>
      <c r="B46" s="194"/>
      <c r="C46" s="139"/>
      <c r="D46" s="157"/>
      <c r="E46" s="139"/>
      <c r="F46" s="139"/>
      <c r="G46" s="186"/>
      <c r="H46" s="139"/>
      <c r="I46" s="139"/>
      <c r="J46" s="139"/>
      <c r="K46" s="139"/>
      <c r="L46" s="139"/>
      <c r="M46" s="156"/>
      <c r="N46" s="188"/>
      <c r="O46" s="187"/>
      <c r="P46" s="112"/>
      <c r="Q46" s="195"/>
      <c r="U46" s="46"/>
      <c r="V46" s="46"/>
      <c r="W46" s="46"/>
      <c r="X46" s="46"/>
      <c r="Y46" s="46"/>
      <c r="Z46" s="46"/>
    </row>
    <row r="47" spans="1:31" s="239" customFormat="1" ht="44.25" customHeight="1">
      <c r="A47" s="243" t="s">
        <v>168</v>
      </c>
      <c r="B47" s="309" t="s">
        <v>167</v>
      </c>
      <c r="C47" s="229"/>
      <c r="D47" s="268">
        <v>2</v>
      </c>
      <c r="E47" s="229"/>
      <c r="F47" s="229"/>
      <c r="G47" s="275">
        <v>4</v>
      </c>
      <c r="H47" s="268">
        <f>G47*30</f>
        <v>120</v>
      </c>
      <c r="I47" s="268">
        <v>12</v>
      </c>
      <c r="J47" s="268" t="s">
        <v>100</v>
      </c>
      <c r="K47" s="268" t="s">
        <v>99</v>
      </c>
      <c r="L47" s="268"/>
      <c r="M47" s="287">
        <f>H47-I47</f>
        <v>108</v>
      </c>
      <c r="N47" s="310"/>
      <c r="O47" s="229" t="s">
        <v>56</v>
      </c>
      <c r="P47" s="242"/>
      <c r="Q47" s="311"/>
      <c r="U47" s="511"/>
      <c r="V47" s="511"/>
      <c r="W47" s="511"/>
      <c r="X47" s="511"/>
      <c r="Y47" s="511"/>
      <c r="Z47" s="511"/>
      <c r="AE47" s="301" t="s">
        <v>161</v>
      </c>
    </row>
    <row r="48" spans="1:31" s="239" customFormat="1" ht="44.25" customHeight="1">
      <c r="A48" s="243" t="s">
        <v>127</v>
      </c>
      <c r="B48" s="315" t="s">
        <v>169</v>
      </c>
      <c r="C48" s="294"/>
      <c r="D48" s="248">
        <v>2</v>
      </c>
      <c r="E48" s="294"/>
      <c r="F48" s="294"/>
      <c r="G48" s="261">
        <v>2.5</v>
      </c>
      <c r="H48" s="248">
        <f>G48*30</f>
        <v>75</v>
      </c>
      <c r="I48" s="248">
        <v>6</v>
      </c>
      <c r="J48" s="248"/>
      <c r="K48" s="248"/>
      <c r="L48" s="248" t="s">
        <v>170</v>
      </c>
      <c r="M48" s="248"/>
      <c r="N48" s="294"/>
      <c r="O48" s="294" t="s">
        <v>170</v>
      </c>
      <c r="P48" s="313"/>
      <c r="Q48" s="314"/>
      <c r="U48" s="296"/>
      <c r="V48" s="296"/>
      <c r="W48" s="296"/>
      <c r="X48" s="296"/>
      <c r="Y48" s="296"/>
      <c r="Z48" s="296"/>
      <c r="AE48" s="301" t="s">
        <v>161</v>
      </c>
    </row>
    <row r="49" spans="1:31" s="239" customFormat="1" ht="48" thickBot="1">
      <c r="A49" s="243" t="s">
        <v>128</v>
      </c>
      <c r="B49" s="308" t="s">
        <v>166</v>
      </c>
      <c r="C49" s="276">
        <v>1</v>
      </c>
      <c r="D49" s="276"/>
      <c r="E49" s="276"/>
      <c r="F49" s="255"/>
      <c r="G49" s="256">
        <v>4.5</v>
      </c>
      <c r="H49" s="254">
        <f>G49*30</f>
        <v>135</v>
      </c>
      <c r="I49" s="254">
        <v>12</v>
      </c>
      <c r="J49" s="254" t="s">
        <v>100</v>
      </c>
      <c r="K49" s="254" t="s">
        <v>99</v>
      </c>
      <c r="L49" s="254"/>
      <c r="M49" s="282">
        <f>H49-I49</f>
        <v>123</v>
      </c>
      <c r="N49" s="312" t="s">
        <v>56</v>
      </c>
      <c r="O49" s="254"/>
      <c r="P49" s="282"/>
      <c r="Q49" s="284"/>
      <c r="U49" s="295"/>
      <c r="V49" s="295"/>
      <c r="W49" s="295"/>
      <c r="X49" s="295"/>
      <c r="Y49" s="295"/>
      <c r="Z49" s="295"/>
      <c r="AE49" s="301" t="s">
        <v>161</v>
      </c>
    </row>
    <row r="50" spans="1:26" s="5" customFormat="1" ht="27" customHeight="1" thickBot="1">
      <c r="A50" s="519" t="s">
        <v>135</v>
      </c>
      <c r="B50" s="520"/>
      <c r="C50" s="153"/>
      <c r="D50" s="153"/>
      <c r="E50" s="153"/>
      <c r="F50" s="153"/>
      <c r="G50" s="67">
        <f aca="true" t="shared" si="5" ref="G50:Q50">SUM(G45:G49)</f>
        <v>15.5</v>
      </c>
      <c r="H50" s="115">
        <f t="shared" si="5"/>
        <v>465</v>
      </c>
      <c r="I50" s="115">
        <f t="shared" si="5"/>
        <v>38</v>
      </c>
      <c r="J50" s="115">
        <v>20</v>
      </c>
      <c r="K50" s="115">
        <v>12</v>
      </c>
      <c r="L50" s="115">
        <f t="shared" si="5"/>
        <v>0</v>
      </c>
      <c r="M50" s="115">
        <f t="shared" si="5"/>
        <v>358</v>
      </c>
      <c r="N50" s="115" t="s">
        <v>133</v>
      </c>
      <c r="O50" s="115" t="s">
        <v>171</v>
      </c>
      <c r="P50" s="68"/>
      <c r="Q50" s="196">
        <f t="shared" si="5"/>
        <v>0</v>
      </c>
      <c r="U50" s="523"/>
      <c r="V50" s="523"/>
      <c r="W50" s="523"/>
      <c r="X50" s="523"/>
      <c r="Y50" s="15"/>
      <c r="Z50" s="15"/>
    </row>
    <row r="51" spans="1:26" s="1" customFormat="1" ht="33.75" customHeight="1" thickBot="1">
      <c r="A51" s="497" t="s">
        <v>129</v>
      </c>
      <c r="B51" s="498"/>
      <c r="C51" s="197"/>
      <c r="D51" s="198"/>
      <c r="E51" s="198"/>
      <c r="F51" s="198"/>
      <c r="G51" s="199">
        <f>SUM(G42,G50)</f>
        <v>90</v>
      </c>
      <c r="H51" s="200">
        <f>SUM(H42,H50)</f>
        <v>2700</v>
      </c>
      <c r="I51" s="200">
        <f>SUM(I42,I50)</f>
        <v>140</v>
      </c>
      <c r="J51" s="200">
        <f aca="true" t="shared" si="6" ref="J51:Q51">SUM(J34,J50)</f>
        <v>20</v>
      </c>
      <c r="K51" s="200">
        <f t="shared" si="6"/>
        <v>12</v>
      </c>
      <c r="L51" s="200">
        <f t="shared" si="6"/>
        <v>0</v>
      </c>
      <c r="M51" s="200">
        <f>SUM(M42,M50)</f>
        <v>2491</v>
      </c>
      <c r="N51" s="199" t="s">
        <v>148</v>
      </c>
      <c r="O51" s="199" t="s">
        <v>172</v>
      </c>
      <c r="P51" s="199"/>
      <c r="Q51" s="200">
        <f t="shared" si="6"/>
        <v>0</v>
      </c>
      <c r="U51" s="54"/>
      <c r="V51" s="54"/>
      <c r="W51" s="54"/>
      <c r="X51" s="54"/>
      <c r="Y51" s="54"/>
      <c r="Z51" s="54"/>
    </row>
    <row r="52" spans="1:26" s="1" customFormat="1" ht="33" customHeight="1">
      <c r="A52" s="201"/>
      <c r="B52" s="201"/>
      <c r="C52" s="202"/>
      <c r="D52" s="203"/>
      <c r="E52" s="203"/>
      <c r="F52" s="203"/>
      <c r="G52" s="204"/>
      <c r="H52" s="205"/>
      <c r="I52" s="205"/>
      <c r="J52" s="205"/>
      <c r="K52" s="205"/>
      <c r="L52" s="205"/>
      <c r="M52" s="205"/>
      <c r="N52" s="204"/>
      <c r="O52" s="204"/>
      <c r="P52" s="204"/>
      <c r="Q52" s="204"/>
      <c r="U52" s="54"/>
      <c r="V52" s="54"/>
      <c r="W52" s="54"/>
      <c r="X52" s="54"/>
      <c r="Y52" s="54"/>
      <c r="Z52" s="54"/>
    </row>
    <row r="53" spans="1:26" s="1" customFormat="1" ht="34.5" customHeight="1" thickBot="1">
      <c r="A53" s="206"/>
      <c r="B53" s="207"/>
      <c r="C53" s="208"/>
      <c r="D53" s="209"/>
      <c r="E53" s="209"/>
      <c r="F53" s="208"/>
      <c r="G53" s="208"/>
      <c r="H53" s="208"/>
      <c r="I53" s="207"/>
      <c r="J53" s="207"/>
      <c r="K53" s="207"/>
      <c r="L53" s="207"/>
      <c r="M53" s="207"/>
      <c r="N53" s="207"/>
      <c r="O53" s="207"/>
      <c r="P53" s="207"/>
      <c r="Q53" s="207"/>
      <c r="U53" s="54"/>
      <c r="V53" s="54"/>
      <c r="W53" s="54"/>
      <c r="X53" s="54"/>
      <c r="Y53" s="54"/>
      <c r="Z53" s="54"/>
    </row>
    <row r="54" spans="1:26" s="1" customFormat="1" ht="32.25" customHeight="1" thickBot="1">
      <c r="A54" s="201"/>
      <c r="B54" s="201"/>
      <c r="C54" s="210"/>
      <c r="D54" s="210"/>
      <c r="E54" s="210"/>
      <c r="F54" s="210"/>
      <c r="G54" s="211"/>
      <c r="H54" s="212"/>
      <c r="I54" s="499" t="s">
        <v>31</v>
      </c>
      <c r="J54" s="500"/>
      <c r="K54" s="500"/>
      <c r="L54" s="500"/>
      <c r="M54" s="501"/>
      <c r="N54" s="213">
        <f>COUNTIF($C$11:$C$49,"=1")</f>
        <v>4</v>
      </c>
      <c r="O54" s="213">
        <v>5</v>
      </c>
      <c r="P54" s="213">
        <f>COUNTIF($C$11:$C$49,"=3")</f>
        <v>1</v>
      </c>
      <c r="Q54" s="213">
        <f>COUNTIF($C$11:$C$49,"=4")</f>
        <v>0</v>
      </c>
      <c r="U54" s="54"/>
      <c r="V54" s="54"/>
      <c r="W54" s="54"/>
      <c r="X54" s="54"/>
      <c r="Y54" s="54"/>
      <c r="Z54" s="54"/>
    </row>
    <row r="55" spans="1:17" s="5" customFormat="1" ht="25.5" customHeight="1" thickBot="1">
      <c r="A55" s="201"/>
      <c r="B55" s="201"/>
      <c r="C55" s="210"/>
      <c r="D55" s="210"/>
      <c r="E55" s="210"/>
      <c r="F55" s="210"/>
      <c r="G55" s="211"/>
      <c r="H55" s="212"/>
      <c r="I55" s="495" t="s">
        <v>32</v>
      </c>
      <c r="J55" s="495"/>
      <c r="K55" s="495"/>
      <c r="L55" s="495"/>
      <c r="M55" s="495"/>
      <c r="N55" s="213">
        <f>COUNTIF($D$11:$D$49,"=1")</f>
        <v>4</v>
      </c>
      <c r="O55" s="213">
        <f>COUNTIF($D$11:$D$49,"=2")</f>
        <v>4</v>
      </c>
      <c r="P55" s="213">
        <f>COUNTIF($D$11:$D$49,"=3")</f>
        <v>1</v>
      </c>
      <c r="Q55" s="213">
        <f>COUNTIF($D$11:$D$49,"=3")</f>
        <v>1</v>
      </c>
    </row>
    <row r="56" spans="1:17" s="5" customFormat="1" ht="28.5" customHeight="1" thickBot="1">
      <c r="A56" s="201"/>
      <c r="B56" s="201"/>
      <c r="C56" s="210"/>
      <c r="D56" s="210"/>
      <c r="E56" s="210"/>
      <c r="F56" s="210"/>
      <c r="G56" s="211"/>
      <c r="H56" s="212"/>
      <c r="I56" s="495" t="s">
        <v>130</v>
      </c>
      <c r="J56" s="496"/>
      <c r="K56" s="496"/>
      <c r="L56" s="496"/>
      <c r="M56" s="496"/>
      <c r="N56" s="214">
        <f>COUNTIF($E$11:$E$49,"=1")</f>
        <v>0</v>
      </c>
      <c r="O56" s="214">
        <f>COUNTIF($E$11:$E$49,"=2")</f>
        <v>0</v>
      </c>
      <c r="P56" s="214">
        <f>COUNTIF($E$11:$E$49,"=3")</f>
        <v>0</v>
      </c>
      <c r="Q56" s="214">
        <f>COUNTIF($E$11:$E$49,"=4")</f>
        <v>0</v>
      </c>
    </row>
    <row r="57" spans="1:26" s="50" customFormat="1" ht="24" customHeight="1" thickBot="1">
      <c r="A57" s="201"/>
      <c r="B57" s="201"/>
      <c r="C57" s="210"/>
      <c r="D57" s="210"/>
      <c r="E57" s="210"/>
      <c r="F57" s="210"/>
      <c r="G57" s="211"/>
      <c r="H57" s="212"/>
      <c r="I57" s="495" t="s">
        <v>59</v>
      </c>
      <c r="J57" s="496"/>
      <c r="K57" s="496"/>
      <c r="L57" s="496"/>
      <c r="M57" s="496"/>
      <c r="N57" s="214">
        <f>COUNTIF($F$11:$F$49,"=1")</f>
        <v>0</v>
      </c>
      <c r="O57" s="214">
        <f>COUNTIF($F$11:$F$49,"=2")</f>
        <v>1</v>
      </c>
      <c r="P57" s="214">
        <f>COUNTIF($F$11:$F$49,"=3")</f>
        <v>0</v>
      </c>
      <c r="Q57" s="214">
        <f>COUNTIF($F$11:$F$49,"=4")</f>
        <v>0</v>
      </c>
      <c r="R57" s="49"/>
      <c r="S57" s="49"/>
      <c r="T57" s="49"/>
      <c r="U57" s="54"/>
      <c r="V57" s="54"/>
      <c r="W57" s="54"/>
      <c r="X57" s="54"/>
      <c r="Y57" s="54"/>
      <c r="Z57" s="54"/>
    </row>
    <row r="58" spans="1:26" s="49" customFormat="1" ht="24" customHeight="1" thickBot="1">
      <c r="A58" s="215"/>
      <c r="B58" s="215"/>
      <c r="C58" s="215"/>
      <c r="D58" s="215"/>
      <c r="E58" s="215"/>
      <c r="F58" s="215"/>
      <c r="G58" s="215"/>
      <c r="H58" s="215"/>
      <c r="I58" s="215"/>
      <c r="J58" s="508" t="s">
        <v>152</v>
      </c>
      <c r="K58" s="509"/>
      <c r="L58" s="509"/>
      <c r="M58" s="510"/>
      <c r="N58" s="216">
        <v>1</v>
      </c>
      <c r="O58" s="155">
        <v>2</v>
      </c>
      <c r="P58" s="192"/>
      <c r="Q58" s="217">
        <v>3</v>
      </c>
      <c r="U58" s="54"/>
      <c r="V58" s="54"/>
      <c r="W58" s="54"/>
      <c r="X58" s="54"/>
      <c r="Y58" s="54"/>
      <c r="Z58" s="54"/>
    </row>
    <row r="59" spans="1:22" ht="15.75">
      <c r="A59" s="201"/>
      <c r="B59" s="201"/>
      <c r="C59" s="210"/>
      <c r="D59" s="210"/>
      <c r="E59" s="210"/>
      <c r="F59" s="210"/>
      <c r="G59" s="211"/>
      <c r="H59" s="212"/>
      <c r="I59" s="212"/>
      <c r="J59" s="218"/>
      <c r="K59" s="219"/>
      <c r="L59" s="219"/>
      <c r="M59" s="219"/>
      <c r="N59" s="220"/>
      <c r="O59" s="220"/>
      <c r="P59" s="220"/>
      <c r="Q59" s="202"/>
      <c r="U59" s="6"/>
      <c r="V59" s="6"/>
    </row>
    <row r="60" spans="1:17" s="7" customFormat="1" ht="21.75" customHeight="1">
      <c r="A60" s="221"/>
      <c r="B60" s="201" t="s">
        <v>131</v>
      </c>
      <c r="C60" s="210"/>
      <c r="D60" s="491"/>
      <c r="E60" s="491"/>
      <c r="F60" s="492"/>
      <c r="G60" s="492"/>
      <c r="H60" s="212"/>
      <c r="I60" s="493" t="s">
        <v>132</v>
      </c>
      <c r="J60" s="494"/>
      <c r="K60" s="494"/>
      <c r="L60" s="494"/>
      <c r="M60" s="207"/>
      <c r="N60" s="207"/>
      <c r="O60" s="207"/>
      <c r="P60" s="207"/>
      <c r="Q60" s="207"/>
    </row>
    <row r="61" spans="1:17" s="7" customFormat="1" ht="15.75">
      <c r="A61" s="206"/>
      <c r="B61" s="201"/>
      <c r="C61" s="210"/>
      <c r="D61" s="210"/>
      <c r="E61" s="210"/>
      <c r="F61" s="210"/>
      <c r="G61" s="211"/>
      <c r="H61" s="212"/>
      <c r="I61" s="212"/>
      <c r="J61" s="218"/>
      <c r="K61" s="219"/>
      <c r="L61" s="219"/>
      <c r="M61" s="207"/>
      <c r="N61" s="207"/>
      <c r="O61" s="207"/>
      <c r="P61" s="207"/>
      <c r="Q61" s="207"/>
    </row>
    <row r="62" spans="1:17" s="7" customFormat="1" ht="15.75">
      <c r="A62" s="206"/>
      <c r="B62" s="201" t="s">
        <v>150</v>
      </c>
      <c r="C62" s="210"/>
      <c r="D62" s="491"/>
      <c r="E62" s="491"/>
      <c r="F62" s="492"/>
      <c r="G62" s="492"/>
      <c r="H62" s="212"/>
      <c r="I62" s="493" t="s">
        <v>151</v>
      </c>
      <c r="J62" s="494"/>
      <c r="K62" s="494"/>
      <c r="L62" s="494"/>
      <c r="M62" s="207"/>
      <c r="N62" s="207"/>
      <c r="O62" s="207"/>
      <c r="P62" s="207"/>
      <c r="Q62" s="207"/>
    </row>
    <row r="63" spans="1:17" s="7" customFormat="1" ht="23.25" customHeight="1">
      <c r="A63" s="206"/>
      <c r="B63" s="222"/>
      <c r="C63" s="223"/>
      <c r="D63" s="223"/>
      <c r="E63" s="223"/>
      <c r="F63" s="222"/>
      <c r="G63" s="222"/>
      <c r="H63" s="222"/>
      <c r="I63" s="222"/>
      <c r="J63" s="222"/>
      <c r="K63" s="222"/>
      <c r="L63" s="222"/>
      <c r="M63" s="223"/>
      <c r="N63" s="224"/>
      <c r="O63" s="224"/>
      <c r="P63" s="224"/>
      <c r="Q63" s="224"/>
    </row>
    <row r="64" spans="1:26" s="5" customFormat="1" ht="15.75">
      <c r="A64" s="206"/>
      <c r="B64" s="207"/>
      <c r="C64" s="208"/>
      <c r="D64" s="209"/>
      <c r="E64" s="209"/>
      <c r="F64" s="208"/>
      <c r="G64" s="208"/>
      <c r="H64" s="208"/>
      <c r="I64" s="207"/>
      <c r="J64" s="207"/>
      <c r="K64" s="207"/>
      <c r="L64" s="207"/>
      <c r="M64" s="207"/>
      <c r="N64" s="207"/>
      <c r="O64" s="207"/>
      <c r="P64" s="207"/>
      <c r="Q64" s="68"/>
      <c r="U64" s="9"/>
      <c r="V64" s="9"/>
      <c r="W64" s="6"/>
      <c r="X64" s="6"/>
      <c r="Y64" s="6"/>
      <c r="Z64" s="6"/>
    </row>
    <row r="65" spans="1:26" s="5" customFormat="1" ht="15.75">
      <c r="A65" s="206"/>
      <c r="B65" s="207"/>
      <c r="C65" s="208"/>
      <c r="D65" s="209"/>
      <c r="E65" s="209"/>
      <c r="F65" s="208"/>
      <c r="G65" s="208"/>
      <c r="H65" s="208"/>
      <c r="I65" s="207"/>
      <c r="J65" s="207"/>
      <c r="K65" s="207"/>
      <c r="L65" s="207"/>
      <c r="M65" s="207"/>
      <c r="N65" s="207"/>
      <c r="O65" s="207"/>
      <c r="P65" s="207"/>
      <c r="Q65" s="68"/>
      <c r="U65" s="9"/>
      <c r="V65" s="9"/>
      <c r="W65" s="6"/>
      <c r="X65" s="6"/>
      <c r="Y65" s="6"/>
      <c r="Z65" s="6"/>
    </row>
    <row r="66" spans="1:26" s="5" customFormat="1" ht="15.75">
      <c r="A66" s="206"/>
      <c r="B66" s="207"/>
      <c r="C66" s="208"/>
      <c r="D66" s="209"/>
      <c r="E66" s="209"/>
      <c r="F66" s="208"/>
      <c r="G66" s="208"/>
      <c r="H66" s="208"/>
      <c r="I66" s="207"/>
      <c r="J66" s="207"/>
      <c r="K66" s="207"/>
      <c r="L66" s="207"/>
      <c r="M66" s="207"/>
      <c r="N66" s="207"/>
      <c r="O66" s="207"/>
      <c r="P66" s="207"/>
      <c r="Q66" s="68"/>
      <c r="U66" s="9"/>
      <c r="V66" s="9"/>
      <c r="W66" s="6"/>
      <c r="X66" s="6"/>
      <c r="Y66" s="6"/>
      <c r="Z66" s="6"/>
    </row>
    <row r="67" spans="1:26" s="5" customFormat="1" ht="15.75">
      <c r="A67" s="206"/>
      <c r="B67" s="207"/>
      <c r="C67" s="208"/>
      <c r="D67" s="209"/>
      <c r="E67" s="209"/>
      <c r="F67" s="208"/>
      <c r="G67" s="208"/>
      <c r="H67" s="208"/>
      <c r="I67" s="207"/>
      <c r="J67" s="207"/>
      <c r="K67" s="207"/>
      <c r="L67" s="207"/>
      <c r="M67" s="207"/>
      <c r="N67" s="207"/>
      <c r="O67" s="207"/>
      <c r="P67" s="207"/>
      <c r="Q67" s="68"/>
      <c r="U67" s="9"/>
      <c r="V67" s="9"/>
      <c r="W67" s="6"/>
      <c r="X67" s="6"/>
      <c r="Y67" s="6"/>
      <c r="Z67" s="6"/>
    </row>
    <row r="68" spans="1:26" s="5" customFormat="1" ht="29.25" customHeight="1">
      <c r="A68" s="206"/>
      <c r="B68" s="207"/>
      <c r="C68" s="208"/>
      <c r="D68" s="209"/>
      <c r="E68" s="209"/>
      <c r="F68" s="208"/>
      <c r="G68" s="208"/>
      <c r="H68" s="208"/>
      <c r="I68" s="207"/>
      <c r="J68" s="207"/>
      <c r="K68" s="207"/>
      <c r="L68" s="207"/>
      <c r="M68" s="207"/>
      <c r="N68" s="207"/>
      <c r="O68" s="207"/>
      <c r="P68" s="207"/>
      <c r="Q68" s="68"/>
      <c r="U68" s="9"/>
      <c r="V68" s="9"/>
      <c r="W68" s="6"/>
      <c r="X68" s="6"/>
      <c r="Y68" s="6"/>
      <c r="Z68" s="6"/>
    </row>
    <row r="69" spans="1:26" s="16" customFormat="1" ht="31.5" customHeight="1">
      <c r="A69" s="206"/>
      <c r="B69" s="207"/>
      <c r="C69" s="208"/>
      <c r="D69" s="209"/>
      <c r="E69" s="209"/>
      <c r="F69" s="208"/>
      <c r="G69" s="208"/>
      <c r="H69" s="208"/>
      <c r="I69" s="207"/>
      <c r="J69" s="207"/>
      <c r="K69" s="207"/>
      <c r="L69" s="207"/>
      <c r="M69" s="207"/>
      <c r="N69" s="207"/>
      <c r="O69" s="207"/>
      <c r="P69" s="207"/>
      <c r="Q69" s="225"/>
      <c r="U69" s="9"/>
      <c r="V69" s="9"/>
      <c r="W69" s="6"/>
      <c r="X69" s="6"/>
      <c r="Y69" s="6"/>
      <c r="Z69" s="6"/>
    </row>
    <row r="70" spans="1:26" s="16" customFormat="1" ht="15.75">
      <c r="A70" s="206"/>
      <c r="B70" s="207"/>
      <c r="C70" s="208"/>
      <c r="D70" s="209"/>
      <c r="E70" s="209"/>
      <c r="F70" s="208"/>
      <c r="G70" s="208"/>
      <c r="H70" s="208"/>
      <c r="I70" s="207"/>
      <c r="J70" s="207"/>
      <c r="K70" s="207"/>
      <c r="L70" s="207"/>
      <c r="M70" s="207"/>
      <c r="N70" s="207"/>
      <c r="O70" s="207"/>
      <c r="P70" s="207"/>
      <c r="Q70" s="225"/>
      <c r="U70" s="9"/>
      <c r="V70" s="9"/>
      <c r="W70" s="6"/>
      <c r="X70" s="6"/>
      <c r="Y70" s="6"/>
      <c r="Z70" s="6"/>
    </row>
    <row r="71" spans="1:26" s="16" customFormat="1" ht="15.75">
      <c r="A71" s="206"/>
      <c r="B71" s="207"/>
      <c r="C71" s="208"/>
      <c r="D71" s="209"/>
      <c r="E71" s="209"/>
      <c r="F71" s="208"/>
      <c r="G71" s="208"/>
      <c r="H71" s="208"/>
      <c r="I71" s="207"/>
      <c r="J71" s="207"/>
      <c r="K71" s="207"/>
      <c r="L71" s="207"/>
      <c r="M71" s="207"/>
      <c r="N71" s="207"/>
      <c r="O71" s="207"/>
      <c r="P71" s="207"/>
      <c r="Q71" s="225"/>
      <c r="U71" s="9"/>
      <c r="V71" s="9"/>
      <c r="W71" s="6"/>
      <c r="X71" s="6"/>
      <c r="Y71" s="6"/>
      <c r="Z71" s="6"/>
    </row>
    <row r="72" spans="1:26" s="16" customFormat="1" ht="15.75">
      <c r="A72" s="206"/>
      <c r="B72" s="207"/>
      <c r="C72" s="208"/>
      <c r="D72" s="209"/>
      <c r="E72" s="209"/>
      <c r="F72" s="208"/>
      <c r="G72" s="208"/>
      <c r="H72" s="208"/>
      <c r="I72" s="207"/>
      <c r="J72" s="207"/>
      <c r="K72" s="207"/>
      <c r="L72" s="207"/>
      <c r="M72" s="207"/>
      <c r="N72" s="207"/>
      <c r="O72" s="207"/>
      <c r="P72" s="207"/>
      <c r="Q72" s="225"/>
      <c r="U72" s="9"/>
      <c r="V72" s="9"/>
      <c r="W72" s="6"/>
      <c r="X72" s="6"/>
      <c r="Y72" s="6"/>
      <c r="Z72" s="6"/>
    </row>
    <row r="73" spans="1:26" s="16" customFormat="1" ht="31.5" customHeight="1">
      <c r="A73" s="206"/>
      <c r="B73" s="207"/>
      <c r="C73" s="208"/>
      <c r="D73" s="209"/>
      <c r="E73" s="209"/>
      <c r="F73" s="208"/>
      <c r="G73" s="208"/>
      <c r="H73" s="208"/>
      <c r="I73" s="207"/>
      <c r="J73" s="207"/>
      <c r="K73" s="207"/>
      <c r="L73" s="207"/>
      <c r="M73" s="207"/>
      <c r="N73" s="207"/>
      <c r="O73" s="207"/>
      <c r="P73" s="207"/>
      <c r="Q73" s="225"/>
      <c r="U73" s="9"/>
      <c r="V73" s="9"/>
      <c r="W73" s="6"/>
      <c r="X73" s="6"/>
      <c r="Y73" s="6"/>
      <c r="Z73" s="6"/>
    </row>
    <row r="74" spans="1:26" s="16" customFormat="1" ht="15.75">
      <c r="A74" s="206"/>
      <c r="B74" s="207"/>
      <c r="C74" s="208"/>
      <c r="D74" s="209"/>
      <c r="E74" s="209"/>
      <c r="F74" s="208"/>
      <c r="G74" s="208"/>
      <c r="H74" s="208"/>
      <c r="I74" s="207"/>
      <c r="J74" s="207"/>
      <c r="K74" s="207"/>
      <c r="L74" s="207"/>
      <c r="M74" s="207"/>
      <c r="N74" s="207"/>
      <c r="O74" s="207"/>
      <c r="P74" s="207"/>
      <c r="Q74" s="225"/>
      <c r="U74" s="9"/>
      <c r="V74" s="9"/>
      <c r="W74" s="6"/>
      <c r="X74" s="6"/>
      <c r="Y74" s="6"/>
      <c r="Z74" s="6"/>
    </row>
    <row r="75" spans="1:26" s="16" customFormat="1" ht="15.75">
      <c r="A75" s="206"/>
      <c r="B75" s="207"/>
      <c r="C75" s="208"/>
      <c r="D75" s="209"/>
      <c r="E75" s="209"/>
      <c r="F75" s="208"/>
      <c r="G75" s="208"/>
      <c r="H75" s="208"/>
      <c r="I75" s="207"/>
      <c r="J75" s="207"/>
      <c r="K75" s="207"/>
      <c r="L75" s="207"/>
      <c r="M75" s="207"/>
      <c r="N75" s="207"/>
      <c r="O75" s="207"/>
      <c r="P75" s="207"/>
      <c r="Q75" s="225"/>
      <c r="U75" s="9"/>
      <c r="V75" s="9"/>
      <c r="W75" s="6"/>
      <c r="X75" s="6"/>
      <c r="Y75" s="6"/>
      <c r="Z75" s="6"/>
    </row>
    <row r="76" spans="1:26" s="16" customFormat="1" ht="56.25" customHeight="1">
      <c r="A76" s="206"/>
      <c r="B76" s="207"/>
      <c r="C76" s="208"/>
      <c r="D76" s="209"/>
      <c r="E76" s="209"/>
      <c r="F76" s="208"/>
      <c r="G76" s="208"/>
      <c r="H76" s="208"/>
      <c r="I76" s="207"/>
      <c r="J76" s="207"/>
      <c r="K76" s="207"/>
      <c r="L76" s="207"/>
      <c r="M76" s="207"/>
      <c r="N76" s="207"/>
      <c r="O76" s="207"/>
      <c r="P76" s="207"/>
      <c r="Q76" s="225"/>
      <c r="U76" s="9"/>
      <c r="V76" s="9"/>
      <c r="W76" s="6"/>
      <c r="X76" s="6"/>
      <c r="Y76" s="6"/>
      <c r="Z76" s="6"/>
    </row>
    <row r="77" spans="1:26" s="5" customFormat="1" ht="52.5" customHeight="1">
      <c r="A77" s="206"/>
      <c r="B77" s="207"/>
      <c r="C77" s="208"/>
      <c r="D77" s="209"/>
      <c r="E77" s="209"/>
      <c r="F77" s="208"/>
      <c r="G77" s="208"/>
      <c r="H77" s="208"/>
      <c r="I77" s="207"/>
      <c r="J77" s="207"/>
      <c r="K77" s="207"/>
      <c r="L77" s="207"/>
      <c r="M77" s="207"/>
      <c r="N77" s="207"/>
      <c r="O77" s="207"/>
      <c r="P77" s="207"/>
      <c r="Q77" s="68"/>
      <c r="U77" s="9"/>
      <c r="V77" s="9"/>
      <c r="W77" s="6"/>
      <c r="X77" s="6"/>
      <c r="Y77" s="6"/>
      <c r="Z77" s="6"/>
    </row>
    <row r="78" spans="1:26" s="5" customFormat="1" ht="24" customHeight="1">
      <c r="A78" s="206"/>
      <c r="B78" s="207"/>
      <c r="C78" s="208"/>
      <c r="D78" s="209"/>
      <c r="E78" s="209"/>
      <c r="F78" s="208"/>
      <c r="G78" s="208"/>
      <c r="H78" s="208"/>
      <c r="I78" s="207"/>
      <c r="J78" s="207"/>
      <c r="K78" s="207"/>
      <c r="L78" s="207"/>
      <c r="M78" s="207"/>
      <c r="N78" s="207"/>
      <c r="O78" s="207"/>
      <c r="P78" s="207"/>
      <c r="Q78" s="68"/>
      <c r="U78" s="9"/>
      <c r="V78" s="9"/>
      <c r="W78" s="6"/>
      <c r="X78" s="6"/>
      <c r="Y78" s="6"/>
      <c r="Z78" s="6"/>
    </row>
    <row r="79" spans="1:26" s="5" customFormat="1" ht="23.25" customHeight="1">
      <c r="A79" s="206"/>
      <c r="B79" s="207"/>
      <c r="C79" s="208"/>
      <c r="D79" s="209"/>
      <c r="E79" s="209"/>
      <c r="F79" s="208"/>
      <c r="G79" s="208"/>
      <c r="H79" s="208"/>
      <c r="I79" s="207"/>
      <c r="J79" s="207"/>
      <c r="K79" s="207"/>
      <c r="L79" s="207"/>
      <c r="M79" s="207"/>
      <c r="N79" s="207"/>
      <c r="O79" s="207"/>
      <c r="P79" s="207"/>
      <c r="Q79" s="68"/>
      <c r="U79" s="9"/>
      <c r="V79" s="9"/>
      <c r="W79" s="6"/>
      <c r="X79" s="6"/>
      <c r="Y79" s="6"/>
      <c r="Z79" s="6"/>
    </row>
    <row r="80" spans="1:26" s="7" customFormat="1" ht="35.25" customHeight="1">
      <c r="A80" s="206"/>
      <c r="B80" s="207"/>
      <c r="C80" s="208"/>
      <c r="D80" s="209"/>
      <c r="E80" s="209"/>
      <c r="F80" s="208"/>
      <c r="G80" s="208"/>
      <c r="H80" s="208"/>
      <c r="I80" s="207"/>
      <c r="J80" s="207"/>
      <c r="K80" s="207"/>
      <c r="L80" s="207"/>
      <c r="M80" s="207"/>
      <c r="N80" s="207"/>
      <c r="O80" s="207"/>
      <c r="P80" s="207"/>
      <c r="Q80" s="112"/>
      <c r="U80" s="9"/>
      <c r="V80" s="9"/>
      <c r="W80" s="6"/>
      <c r="X80" s="6"/>
      <c r="Y80" s="6"/>
      <c r="Z80" s="6"/>
    </row>
    <row r="81" spans="1:26" s="7" customFormat="1" ht="42.75" customHeight="1">
      <c r="A81" s="206"/>
      <c r="B81" s="207"/>
      <c r="C81" s="208"/>
      <c r="D81" s="209"/>
      <c r="E81" s="209"/>
      <c r="F81" s="208"/>
      <c r="G81" s="208"/>
      <c r="H81" s="208"/>
      <c r="I81" s="207"/>
      <c r="J81" s="207"/>
      <c r="K81" s="207"/>
      <c r="L81" s="207"/>
      <c r="M81" s="207"/>
      <c r="N81" s="207"/>
      <c r="O81" s="207"/>
      <c r="P81" s="207"/>
      <c r="Q81" s="112"/>
      <c r="U81" s="9"/>
      <c r="V81" s="9"/>
      <c r="W81" s="6"/>
      <c r="X81" s="6"/>
      <c r="Y81" s="6"/>
      <c r="Z81" s="6"/>
    </row>
    <row r="82" spans="1:26" s="7" customFormat="1" ht="15.75">
      <c r="A82" s="206"/>
      <c r="B82" s="207"/>
      <c r="C82" s="208"/>
      <c r="D82" s="209"/>
      <c r="E82" s="209"/>
      <c r="F82" s="208"/>
      <c r="G82" s="208"/>
      <c r="H82" s="208"/>
      <c r="I82" s="207"/>
      <c r="J82" s="207"/>
      <c r="K82" s="207"/>
      <c r="L82" s="207"/>
      <c r="M82" s="207"/>
      <c r="N82" s="207"/>
      <c r="O82" s="207"/>
      <c r="P82" s="207"/>
      <c r="Q82" s="112"/>
      <c r="U82" s="9"/>
      <c r="V82" s="9"/>
      <c r="W82" s="6"/>
      <c r="X82" s="6"/>
      <c r="Y82" s="6"/>
      <c r="Z82" s="6"/>
    </row>
    <row r="83" spans="1:26" s="5" customFormat="1" ht="15.75">
      <c r="A83" s="206"/>
      <c r="B83" s="207"/>
      <c r="C83" s="208"/>
      <c r="D83" s="209"/>
      <c r="E83" s="209"/>
      <c r="F83" s="208"/>
      <c r="G83" s="208"/>
      <c r="H83" s="208"/>
      <c r="I83" s="207"/>
      <c r="J83" s="207"/>
      <c r="K83" s="207"/>
      <c r="L83" s="207"/>
      <c r="M83" s="207"/>
      <c r="N83" s="207"/>
      <c r="O83" s="207"/>
      <c r="P83" s="207"/>
      <c r="Q83" s="68"/>
      <c r="U83" s="9"/>
      <c r="V83" s="9"/>
      <c r="W83" s="6"/>
      <c r="X83" s="6"/>
      <c r="Y83" s="6"/>
      <c r="Z83" s="6"/>
    </row>
    <row r="84" spans="1:26" s="5" customFormat="1" ht="15.75">
      <c r="A84" s="206"/>
      <c r="B84" s="207"/>
      <c r="C84" s="208"/>
      <c r="D84" s="209"/>
      <c r="E84" s="209"/>
      <c r="F84" s="208"/>
      <c r="G84" s="208"/>
      <c r="H84" s="208"/>
      <c r="I84" s="207"/>
      <c r="J84" s="207"/>
      <c r="K84" s="207"/>
      <c r="L84" s="207"/>
      <c r="M84" s="207"/>
      <c r="N84" s="207"/>
      <c r="O84" s="207"/>
      <c r="P84" s="207"/>
      <c r="Q84" s="68"/>
      <c r="U84" s="9"/>
      <c r="V84" s="9"/>
      <c r="W84" s="6"/>
      <c r="X84" s="6"/>
      <c r="Y84" s="6"/>
      <c r="Z84" s="6"/>
    </row>
    <row r="85" spans="1:26" s="5" customFormat="1" ht="15.75">
      <c r="A85" s="206"/>
      <c r="B85" s="207"/>
      <c r="C85" s="208"/>
      <c r="D85" s="209"/>
      <c r="E85" s="209"/>
      <c r="F85" s="208"/>
      <c r="G85" s="208"/>
      <c r="H85" s="208"/>
      <c r="I85" s="207"/>
      <c r="J85" s="207"/>
      <c r="K85" s="207"/>
      <c r="L85" s="207"/>
      <c r="M85" s="207"/>
      <c r="N85" s="207"/>
      <c r="O85" s="207"/>
      <c r="P85" s="207"/>
      <c r="Q85" s="68"/>
      <c r="U85" s="9"/>
      <c r="V85" s="9"/>
      <c r="W85" s="6"/>
      <c r="X85" s="6"/>
      <c r="Y85" s="6"/>
      <c r="Z85" s="6"/>
    </row>
    <row r="86" spans="1:26" s="5" customFormat="1" ht="21.75" customHeight="1">
      <c r="A86" s="206"/>
      <c r="B86" s="207"/>
      <c r="C86" s="208"/>
      <c r="D86" s="209"/>
      <c r="E86" s="209"/>
      <c r="F86" s="208"/>
      <c r="G86" s="208"/>
      <c r="H86" s="208"/>
      <c r="I86" s="207"/>
      <c r="J86" s="207"/>
      <c r="K86" s="207"/>
      <c r="L86" s="207"/>
      <c r="M86" s="207"/>
      <c r="N86" s="207"/>
      <c r="O86" s="207"/>
      <c r="P86" s="207"/>
      <c r="Q86" s="68"/>
      <c r="U86" s="9"/>
      <c r="V86" s="9"/>
      <c r="W86" s="6"/>
      <c r="X86" s="6"/>
      <c r="Y86" s="6"/>
      <c r="Z86" s="6"/>
    </row>
    <row r="87" spans="1:26" s="5" customFormat="1" ht="15.75">
      <c r="A87" s="206"/>
      <c r="B87" s="207"/>
      <c r="C87" s="208"/>
      <c r="D87" s="209"/>
      <c r="E87" s="209"/>
      <c r="F87" s="208"/>
      <c r="G87" s="208"/>
      <c r="H87" s="208"/>
      <c r="I87" s="207"/>
      <c r="J87" s="207"/>
      <c r="K87" s="207"/>
      <c r="L87" s="207"/>
      <c r="M87" s="207"/>
      <c r="N87" s="207"/>
      <c r="O87" s="207"/>
      <c r="P87" s="207"/>
      <c r="Q87" s="68"/>
      <c r="U87" s="9"/>
      <c r="V87" s="9"/>
      <c r="W87" s="6"/>
      <c r="X87" s="6"/>
      <c r="Y87" s="6"/>
      <c r="Z87" s="6"/>
    </row>
    <row r="88" spans="1:26" s="5" customFormat="1" ht="15.75">
      <c r="A88" s="206"/>
      <c r="B88" s="207"/>
      <c r="C88" s="208"/>
      <c r="D88" s="209"/>
      <c r="E88" s="209"/>
      <c r="F88" s="208"/>
      <c r="G88" s="208"/>
      <c r="H88" s="208"/>
      <c r="I88" s="207"/>
      <c r="J88" s="207"/>
      <c r="K88" s="207"/>
      <c r="L88" s="207"/>
      <c r="M88" s="207"/>
      <c r="N88" s="207"/>
      <c r="O88" s="207"/>
      <c r="P88" s="207"/>
      <c r="Q88" s="68"/>
      <c r="U88" s="9"/>
      <c r="V88" s="9"/>
      <c r="W88" s="6"/>
      <c r="X88" s="6"/>
      <c r="Y88" s="6"/>
      <c r="Z88" s="6"/>
    </row>
    <row r="103" ht="15.75">
      <c r="Q103" s="226"/>
    </row>
    <row r="104" ht="15.75">
      <c r="Q104" s="208"/>
    </row>
    <row r="105" ht="15.75">
      <c r="Q105" s="208"/>
    </row>
    <row r="106" ht="15.75">
      <c r="Q106" s="208"/>
    </row>
  </sheetData>
  <sheetProtection/>
  <mergeCells count="56">
    <mergeCell ref="B2:B7"/>
    <mergeCell ref="C2:D3"/>
    <mergeCell ref="A43:Q43"/>
    <mergeCell ref="A9:Q9"/>
    <mergeCell ref="A10:Q10"/>
    <mergeCell ref="A44:Q44"/>
    <mergeCell ref="A15:B15"/>
    <mergeCell ref="A16:Q16"/>
    <mergeCell ref="A25:B25"/>
    <mergeCell ref="A36:B36"/>
    <mergeCell ref="N2:Q3"/>
    <mergeCell ref="N6:Q6"/>
    <mergeCell ref="U5:V5"/>
    <mergeCell ref="W5:X5"/>
    <mergeCell ref="M3:M7"/>
    <mergeCell ref="C4:C7"/>
    <mergeCell ref="G2:G7"/>
    <mergeCell ref="H2:M2"/>
    <mergeCell ref="I3:L3"/>
    <mergeCell ref="U4:Z4"/>
    <mergeCell ref="U1:Z1"/>
    <mergeCell ref="U2:Z3"/>
    <mergeCell ref="Y47:Z47"/>
    <mergeCell ref="U50:V50"/>
    <mergeCell ref="W50:X50"/>
    <mergeCell ref="N4:P4"/>
    <mergeCell ref="U7:V7"/>
    <mergeCell ref="U6:Z6"/>
    <mergeCell ref="Y7:Z7"/>
    <mergeCell ref="A1:Q1"/>
    <mergeCell ref="Y5:Z5"/>
    <mergeCell ref="J58:M58"/>
    <mergeCell ref="W7:X7"/>
    <mergeCell ref="U47:V47"/>
    <mergeCell ref="W47:X47"/>
    <mergeCell ref="K4:K7"/>
    <mergeCell ref="A37:Q37"/>
    <mergeCell ref="A26:Q26"/>
    <mergeCell ref="A2:A7"/>
    <mergeCell ref="A50:B50"/>
    <mergeCell ref="A51:B51"/>
    <mergeCell ref="I54:M54"/>
    <mergeCell ref="I55:M55"/>
    <mergeCell ref="I56:M56"/>
    <mergeCell ref="I4:I7"/>
    <mergeCell ref="J4:J7"/>
    <mergeCell ref="L4:L7"/>
    <mergeCell ref="F2:F7"/>
    <mergeCell ref="D4:D7"/>
    <mergeCell ref="E2:E7"/>
    <mergeCell ref="H3:H7"/>
    <mergeCell ref="D60:G60"/>
    <mergeCell ref="I60:L60"/>
    <mergeCell ref="D62:G62"/>
    <mergeCell ref="I62:L62"/>
    <mergeCell ref="I57:M57"/>
  </mergeCells>
  <printOptions/>
  <pageMargins left="0.7874015748031497" right="0.5905511811023623" top="0.7086614173228347" bottom="0.3937007874015748" header="0" footer="0"/>
  <pageSetup fitToHeight="3" fitToWidth="1" horizontalDpi="600" verticalDpi="600" orientation="landscape" paperSize="9" scale="86" r:id="rId2"/>
  <headerFooter alignWithMargins="0">
    <oddHeader>&amp;CСтраница &amp;P из &amp;N</oddHeader>
  </headerFooter>
  <rowBreaks count="2" manualBreakCount="2">
    <brk id="30" max="16" man="1"/>
    <brk id="54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90" zoomScaleNormal="9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7.375" style="206" customWidth="1"/>
    <col min="2" max="2" width="31.75390625" style="207" customWidth="1"/>
    <col min="3" max="3" width="7.375" style="208" customWidth="1"/>
    <col min="4" max="4" width="8.00390625" style="209" customWidth="1"/>
    <col min="5" max="5" width="5.875" style="209" customWidth="1"/>
    <col min="6" max="6" width="6.625" style="208" customWidth="1"/>
    <col min="7" max="7" width="7.75390625" style="208" hidden="1" customWidth="1"/>
    <col min="8" max="8" width="7.25390625" style="208" hidden="1" customWidth="1"/>
    <col min="9" max="9" width="6.625" style="207" customWidth="1"/>
    <col min="10" max="10" width="6.375" style="207" customWidth="1"/>
    <col min="11" max="11" width="6.25390625" style="207" customWidth="1"/>
    <col min="12" max="12" width="5.625" style="207" customWidth="1"/>
    <col min="13" max="13" width="6.875" style="207" customWidth="1"/>
    <col min="14" max="14" width="9.375" style="207" customWidth="1"/>
    <col min="15" max="17" width="0" style="6" hidden="1" customWidth="1"/>
    <col min="18" max="18" width="7.875" style="9" hidden="1" customWidth="1"/>
    <col min="19" max="19" width="6.625" style="9" hidden="1" customWidth="1"/>
    <col min="20" max="22" width="7.25390625" style="6" hidden="1" customWidth="1"/>
    <col min="23" max="23" width="6.125" style="6" hidden="1" customWidth="1"/>
    <col min="24" max="29" width="0" style="6" hidden="1" customWidth="1"/>
    <col min="30" max="30" width="15.00390625" style="6" customWidth="1"/>
    <col min="31" max="16384" width="9.125" style="6" customWidth="1"/>
  </cols>
  <sheetData>
    <row r="1" spans="1:23" s="5" customFormat="1" ht="20.25" customHeight="1" thickBot="1">
      <c r="A1" s="526" t="s">
        <v>174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R1" s="521"/>
      <c r="S1" s="521"/>
      <c r="T1" s="521"/>
      <c r="U1" s="521"/>
      <c r="V1" s="521"/>
      <c r="W1" s="521"/>
    </row>
    <row r="2" spans="1:30" s="5" customFormat="1" ht="21" customHeight="1">
      <c r="A2" s="518" t="s">
        <v>38</v>
      </c>
      <c r="B2" s="567" t="s">
        <v>30</v>
      </c>
      <c r="C2" s="568" t="s">
        <v>143</v>
      </c>
      <c r="D2" s="568"/>
      <c r="E2" s="504" t="s">
        <v>55</v>
      </c>
      <c r="F2" s="504" t="s">
        <v>39</v>
      </c>
      <c r="G2" s="569" t="s">
        <v>40</v>
      </c>
      <c r="H2" s="531" t="s">
        <v>26</v>
      </c>
      <c r="I2" s="531"/>
      <c r="J2" s="531"/>
      <c r="K2" s="531"/>
      <c r="L2" s="531"/>
      <c r="M2" s="531"/>
      <c r="N2" s="531"/>
      <c r="O2" s="324"/>
      <c r="P2" s="324"/>
      <c r="Q2" s="325"/>
      <c r="R2" s="572"/>
      <c r="S2" s="572"/>
      <c r="T2" s="572"/>
      <c r="U2" s="572"/>
      <c r="V2" s="572"/>
      <c r="W2" s="572"/>
      <c r="X2" s="325"/>
      <c r="Y2" s="325"/>
      <c r="Z2" s="325"/>
      <c r="AA2" s="325"/>
      <c r="AB2" s="325"/>
      <c r="AC2" s="325"/>
      <c r="AD2" s="571" t="s">
        <v>173</v>
      </c>
    </row>
    <row r="3" spans="1:30" s="5" customFormat="1" ht="31.5" customHeight="1">
      <c r="A3" s="518"/>
      <c r="B3" s="567"/>
      <c r="C3" s="568"/>
      <c r="D3" s="568"/>
      <c r="E3" s="504"/>
      <c r="F3" s="504"/>
      <c r="G3" s="569"/>
      <c r="H3" s="504" t="s">
        <v>27</v>
      </c>
      <c r="I3" s="567" t="s">
        <v>28</v>
      </c>
      <c r="J3" s="567"/>
      <c r="K3" s="567"/>
      <c r="L3" s="567"/>
      <c r="M3" s="504" t="s">
        <v>29</v>
      </c>
      <c r="N3" s="531"/>
      <c r="O3" s="324"/>
      <c r="P3" s="324"/>
      <c r="Q3" s="325"/>
      <c r="R3" s="572"/>
      <c r="S3" s="572"/>
      <c r="T3" s="572"/>
      <c r="U3" s="572"/>
      <c r="V3" s="572"/>
      <c r="W3" s="572"/>
      <c r="X3" s="325"/>
      <c r="Y3" s="325"/>
      <c r="Z3" s="325"/>
      <c r="AA3" s="325"/>
      <c r="AB3" s="325"/>
      <c r="AC3" s="325"/>
      <c r="AD3" s="571"/>
    </row>
    <row r="4" spans="1:30" s="5" customFormat="1" ht="18" customHeight="1">
      <c r="A4" s="518"/>
      <c r="B4" s="567"/>
      <c r="C4" s="504" t="s">
        <v>41</v>
      </c>
      <c r="D4" s="504" t="s">
        <v>42</v>
      </c>
      <c r="E4" s="504"/>
      <c r="F4" s="504"/>
      <c r="G4" s="569"/>
      <c r="H4" s="504"/>
      <c r="I4" s="504" t="s">
        <v>25</v>
      </c>
      <c r="J4" s="504" t="s">
        <v>43</v>
      </c>
      <c r="K4" s="504" t="s">
        <v>44</v>
      </c>
      <c r="L4" s="504" t="s">
        <v>45</v>
      </c>
      <c r="M4" s="504"/>
      <c r="N4" s="326" t="s">
        <v>54</v>
      </c>
      <c r="O4" s="325"/>
      <c r="P4" s="325"/>
      <c r="Q4" s="325"/>
      <c r="R4" s="571"/>
      <c r="S4" s="571"/>
      <c r="T4" s="571"/>
      <c r="U4" s="571"/>
      <c r="V4" s="571"/>
      <c r="W4" s="571"/>
      <c r="X4" s="325"/>
      <c r="Y4" s="325"/>
      <c r="Z4" s="325"/>
      <c r="AA4" s="325"/>
      <c r="AB4" s="325"/>
      <c r="AC4" s="325"/>
      <c r="AD4" s="571"/>
    </row>
    <row r="5" spans="1:30" s="5" customFormat="1" ht="15.75">
      <c r="A5" s="518"/>
      <c r="B5" s="567"/>
      <c r="C5" s="504"/>
      <c r="D5" s="504"/>
      <c r="E5" s="504"/>
      <c r="F5" s="504"/>
      <c r="G5" s="569"/>
      <c r="H5" s="504"/>
      <c r="I5" s="504"/>
      <c r="J5" s="504"/>
      <c r="K5" s="504"/>
      <c r="L5" s="504"/>
      <c r="M5" s="504"/>
      <c r="N5" s="327">
        <v>1</v>
      </c>
      <c r="O5" s="325"/>
      <c r="P5" s="325"/>
      <c r="Q5" s="325"/>
      <c r="R5" s="570"/>
      <c r="S5" s="570"/>
      <c r="T5" s="570"/>
      <c r="U5" s="570"/>
      <c r="V5" s="570"/>
      <c r="W5" s="570"/>
      <c r="X5" s="325"/>
      <c r="Y5" s="325"/>
      <c r="Z5" s="325"/>
      <c r="AA5" s="325"/>
      <c r="AB5" s="325"/>
      <c r="AC5" s="325"/>
      <c r="AD5" s="571"/>
    </row>
    <row r="6" spans="1:30" s="5" customFormat="1" ht="23.25" customHeight="1">
      <c r="A6" s="518"/>
      <c r="B6" s="567"/>
      <c r="C6" s="504"/>
      <c r="D6" s="504"/>
      <c r="E6" s="504"/>
      <c r="F6" s="504"/>
      <c r="G6" s="569"/>
      <c r="H6" s="504"/>
      <c r="I6" s="504"/>
      <c r="J6" s="504"/>
      <c r="K6" s="504"/>
      <c r="L6" s="504"/>
      <c r="M6" s="504"/>
      <c r="N6" s="326"/>
      <c r="O6" s="325"/>
      <c r="P6" s="325"/>
      <c r="Q6" s="325"/>
      <c r="R6" s="571"/>
      <c r="S6" s="571"/>
      <c r="T6" s="571"/>
      <c r="U6" s="571"/>
      <c r="V6" s="571"/>
      <c r="W6" s="571"/>
      <c r="X6" s="325"/>
      <c r="Y6" s="325"/>
      <c r="Z6" s="325"/>
      <c r="AA6" s="325"/>
      <c r="AB6" s="325"/>
      <c r="AC6" s="325"/>
      <c r="AD6" s="571"/>
    </row>
    <row r="7" spans="1:30" s="5" customFormat="1" ht="15.75">
      <c r="A7" s="518"/>
      <c r="B7" s="567"/>
      <c r="C7" s="504"/>
      <c r="D7" s="504"/>
      <c r="E7" s="504"/>
      <c r="F7" s="504"/>
      <c r="G7" s="569"/>
      <c r="H7" s="504"/>
      <c r="I7" s="504"/>
      <c r="J7" s="504"/>
      <c r="K7" s="504"/>
      <c r="L7" s="504"/>
      <c r="M7" s="504"/>
      <c r="N7" s="327"/>
      <c r="O7" s="325"/>
      <c r="P7" s="325"/>
      <c r="Q7" s="325"/>
      <c r="R7" s="570"/>
      <c r="S7" s="570"/>
      <c r="T7" s="570"/>
      <c r="U7" s="570"/>
      <c r="V7" s="570"/>
      <c r="W7" s="570"/>
      <c r="X7" s="325"/>
      <c r="Y7" s="325"/>
      <c r="Z7" s="325"/>
      <c r="AA7" s="325"/>
      <c r="AB7" s="325"/>
      <c r="AC7" s="325"/>
      <c r="AD7" s="571"/>
    </row>
    <row r="8" spans="1:30" s="5" customFormat="1" ht="31.5" customHeight="1">
      <c r="A8" s="319" t="s">
        <v>82</v>
      </c>
      <c r="B8" s="181" t="s">
        <v>83</v>
      </c>
      <c r="C8" s="182"/>
      <c r="D8" s="62">
        <v>1</v>
      </c>
      <c r="E8" s="95"/>
      <c r="F8" s="328"/>
      <c r="G8" s="99">
        <v>2.5</v>
      </c>
      <c r="H8" s="99">
        <f>G8*30</f>
        <v>75</v>
      </c>
      <c r="I8" s="99">
        <v>4</v>
      </c>
      <c r="J8" s="99"/>
      <c r="K8" s="99"/>
      <c r="L8" s="99" t="s">
        <v>65</v>
      </c>
      <c r="M8" s="99">
        <f aca="true" t="shared" si="0" ref="M8:M15">H8-I8</f>
        <v>71</v>
      </c>
      <c r="N8" s="62" t="s">
        <v>65</v>
      </c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</row>
    <row r="9" spans="1:30" s="5" customFormat="1" ht="30.75" customHeight="1" hidden="1">
      <c r="A9" s="319"/>
      <c r="B9" s="181"/>
      <c r="C9" s="182"/>
      <c r="D9" s="95"/>
      <c r="E9" s="95"/>
      <c r="F9" s="328"/>
      <c r="G9" s="99"/>
      <c r="H9" s="99"/>
      <c r="I9" s="99"/>
      <c r="J9" s="62"/>
      <c r="K9" s="62"/>
      <c r="L9" s="62"/>
      <c r="M9" s="99">
        <f t="shared" si="0"/>
        <v>0</v>
      </c>
      <c r="N9" s="62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</row>
    <row r="10" spans="1:40" s="239" customFormat="1" ht="40.5" customHeight="1">
      <c r="A10" s="316" t="s">
        <v>66</v>
      </c>
      <c r="B10" s="329" t="s">
        <v>89</v>
      </c>
      <c r="C10" s="330"/>
      <c r="D10" s="294">
        <v>1</v>
      </c>
      <c r="E10" s="330"/>
      <c r="F10" s="330"/>
      <c r="G10" s="331">
        <v>2</v>
      </c>
      <c r="H10" s="332">
        <f aca="true" t="shared" si="1" ref="H10:H15">G10*30</f>
        <v>60</v>
      </c>
      <c r="I10" s="332">
        <v>4</v>
      </c>
      <c r="J10" s="332" t="s">
        <v>65</v>
      </c>
      <c r="K10" s="332"/>
      <c r="L10" s="332"/>
      <c r="M10" s="333">
        <f t="shared" si="0"/>
        <v>56</v>
      </c>
      <c r="N10" s="248" t="s">
        <v>65</v>
      </c>
      <c r="O10" s="334"/>
      <c r="P10" s="334">
        <v>6</v>
      </c>
      <c r="Q10" s="334">
        <v>2</v>
      </c>
      <c r="R10" s="335"/>
      <c r="S10" s="335"/>
      <c r="T10" s="335"/>
      <c r="U10" s="335"/>
      <c r="V10" s="335"/>
      <c r="W10" s="336"/>
      <c r="X10" s="334"/>
      <c r="Y10" s="334"/>
      <c r="Z10" s="334"/>
      <c r="AA10" s="334"/>
      <c r="AB10" s="313"/>
      <c r="AC10" s="313"/>
      <c r="AD10" s="313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s="5" customFormat="1" ht="33" customHeight="1">
      <c r="A11" s="130" t="s">
        <v>91</v>
      </c>
      <c r="B11" s="337" t="s">
        <v>92</v>
      </c>
      <c r="C11" s="62">
        <v>1</v>
      </c>
      <c r="D11" s="62"/>
      <c r="E11" s="62"/>
      <c r="F11" s="99"/>
      <c r="G11" s="99">
        <v>1.5</v>
      </c>
      <c r="H11" s="62">
        <f t="shared" si="1"/>
        <v>45</v>
      </c>
      <c r="I11" s="99">
        <v>2</v>
      </c>
      <c r="J11" s="62" t="s">
        <v>149</v>
      </c>
      <c r="K11" s="62"/>
      <c r="L11" s="62"/>
      <c r="M11" s="338">
        <f t="shared" si="0"/>
        <v>43</v>
      </c>
      <c r="N11" s="152" t="s">
        <v>149</v>
      </c>
      <c r="O11" s="325"/>
      <c r="P11" s="325"/>
      <c r="Q11" s="325"/>
      <c r="R11" s="339"/>
      <c r="S11" s="339"/>
      <c r="T11" s="339"/>
      <c r="U11" s="339"/>
      <c r="V11" s="339"/>
      <c r="W11" s="339"/>
      <c r="X11" s="325"/>
      <c r="Y11" s="325"/>
      <c r="Z11" s="325"/>
      <c r="AA11" s="325"/>
      <c r="AB11" s="340"/>
      <c r="AC11" s="340"/>
      <c r="AD11" s="340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0" s="5" customFormat="1" ht="29.25" customHeight="1">
      <c r="A12" s="130" t="s">
        <v>93</v>
      </c>
      <c r="B12" s="337" t="s">
        <v>94</v>
      </c>
      <c r="C12" s="62"/>
      <c r="D12" s="62">
        <v>1</v>
      </c>
      <c r="E12" s="62"/>
      <c r="F12" s="341"/>
      <c r="G12" s="99">
        <v>1.5</v>
      </c>
      <c r="H12" s="62">
        <f t="shared" si="1"/>
        <v>45</v>
      </c>
      <c r="I12" s="99">
        <v>2</v>
      </c>
      <c r="J12" s="62" t="s">
        <v>149</v>
      </c>
      <c r="K12" s="62"/>
      <c r="L12" s="62"/>
      <c r="M12" s="338">
        <f t="shared" si="0"/>
        <v>43</v>
      </c>
      <c r="N12" s="152" t="s">
        <v>149</v>
      </c>
      <c r="O12" s="325"/>
      <c r="P12" s="325"/>
      <c r="Q12" s="325"/>
      <c r="R12" s="342"/>
      <c r="S12" s="342"/>
      <c r="T12" s="342"/>
      <c r="U12" s="342"/>
      <c r="V12" s="342"/>
      <c r="W12" s="343"/>
      <c r="X12" s="325"/>
      <c r="Y12" s="325"/>
      <c r="Z12" s="325"/>
      <c r="AA12" s="325"/>
      <c r="AB12" s="340"/>
      <c r="AC12" s="340"/>
      <c r="AD12" s="340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0" s="266" customFormat="1" ht="33" customHeight="1">
      <c r="A13" s="320" t="s">
        <v>103</v>
      </c>
      <c r="B13" s="299" t="s">
        <v>160</v>
      </c>
      <c r="C13" s="259">
        <v>1</v>
      </c>
      <c r="D13" s="260"/>
      <c r="E13" s="260"/>
      <c r="F13" s="259"/>
      <c r="G13" s="300">
        <v>4.5</v>
      </c>
      <c r="H13" s="248">
        <f t="shared" si="1"/>
        <v>135</v>
      </c>
      <c r="I13" s="248">
        <v>12</v>
      </c>
      <c r="J13" s="248" t="s">
        <v>100</v>
      </c>
      <c r="K13" s="248" t="s">
        <v>99</v>
      </c>
      <c r="L13" s="248"/>
      <c r="M13" s="248">
        <f t="shared" si="0"/>
        <v>123</v>
      </c>
      <c r="N13" s="272" t="s">
        <v>56</v>
      </c>
      <c r="O13" s="334"/>
      <c r="P13" s="334">
        <v>8</v>
      </c>
      <c r="Q13" s="334">
        <v>4</v>
      </c>
      <c r="R13" s="336"/>
      <c r="S13" s="336"/>
      <c r="T13" s="335"/>
      <c r="U13" s="335"/>
      <c r="V13" s="335"/>
      <c r="W13" s="336"/>
      <c r="X13" s="344"/>
      <c r="Y13" s="344"/>
      <c r="Z13" s="344"/>
      <c r="AA13" s="344"/>
      <c r="AB13" s="345" t="s">
        <v>161</v>
      </c>
      <c r="AC13" s="313"/>
      <c r="AD13" s="313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</row>
    <row r="14" spans="1:40" s="266" customFormat="1" ht="51" customHeight="1" thickBot="1">
      <c r="A14" s="321" t="s">
        <v>106</v>
      </c>
      <c r="B14" s="346" t="s">
        <v>157</v>
      </c>
      <c r="C14" s="248">
        <v>1</v>
      </c>
      <c r="D14" s="248"/>
      <c r="E14" s="248"/>
      <c r="F14" s="248"/>
      <c r="G14" s="300">
        <v>4</v>
      </c>
      <c r="H14" s="248">
        <f t="shared" si="1"/>
        <v>120</v>
      </c>
      <c r="I14" s="248">
        <v>12</v>
      </c>
      <c r="J14" s="248" t="s">
        <v>100</v>
      </c>
      <c r="K14" s="248" t="s">
        <v>99</v>
      </c>
      <c r="L14" s="248"/>
      <c r="M14" s="248">
        <f t="shared" si="0"/>
        <v>108</v>
      </c>
      <c r="N14" s="248" t="s">
        <v>56</v>
      </c>
      <c r="O14" s="334"/>
      <c r="P14" s="334">
        <v>8</v>
      </c>
      <c r="Q14" s="334">
        <v>4</v>
      </c>
      <c r="R14" s="347"/>
      <c r="S14" s="347"/>
      <c r="T14" s="335"/>
      <c r="U14" s="335"/>
      <c r="V14" s="335"/>
      <c r="W14" s="347"/>
      <c r="X14" s="344"/>
      <c r="Y14" s="344"/>
      <c r="Z14" s="344"/>
      <c r="AA14" s="344"/>
      <c r="AB14" s="313"/>
      <c r="AC14" s="313"/>
      <c r="AD14" s="313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30" s="239" customFormat="1" ht="47.25">
      <c r="A15" s="322" t="s">
        <v>60</v>
      </c>
      <c r="B15" s="307" t="s">
        <v>165</v>
      </c>
      <c r="C15" s="259"/>
      <c r="D15" s="260">
        <v>1</v>
      </c>
      <c r="E15" s="260"/>
      <c r="F15" s="259"/>
      <c r="G15" s="261">
        <v>4.5</v>
      </c>
      <c r="H15" s="248">
        <f t="shared" si="1"/>
        <v>135</v>
      </c>
      <c r="I15" s="248">
        <v>8</v>
      </c>
      <c r="J15" s="248" t="s">
        <v>99</v>
      </c>
      <c r="K15" s="248" t="s">
        <v>99</v>
      </c>
      <c r="L15" s="248"/>
      <c r="M15" s="248">
        <f t="shared" si="0"/>
        <v>127</v>
      </c>
      <c r="N15" s="272" t="s">
        <v>102</v>
      </c>
      <c r="O15" s="334"/>
      <c r="P15" s="334"/>
      <c r="Q15" s="334"/>
      <c r="R15" s="336"/>
      <c r="S15" s="336"/>
      <c r="T15" s="336"/>
      <c r="U15" s="336"/>
      <c r="V15" s="336"/>
      <c r="W15" s="336"/>
      <c r="X15" s="334"/>
      <c r="Y15" s="334"/>
      <c r="Z15" s="334"/>
      <c r="AA15" s="334"/>
      <c r="AB15" s="345" t="s">
        <v>161</v>
      </c>
      <c r="AC15" s="334"/>
      <c r="AD15" s="334"/>
    </row>
    <row r="16" spans="1:30" s="7" customFormat="1" ht="15.75" hidden="1">
      <c r="A16" s="323"/>
      <c r="B16" s="348"/>
      <c r="C16" s="182"/>
      <c r="D16" s="152"/>
      <c r="E16" s="182"/>
      <c r="F16" s="182"/>
      <c r="G16" s="183"/>
      <c r="H16" s="182"/>
      <c r="I16" s="182"/>
      <c r="J16" s="182"/>
      <c r="K16" s="182"/>
      <c r="L16" s="182"/>
      <c r="M16" s="152"/>
      <c r="N16" s="182"/>
      <c r="O16" s="349"/>
      <c r="P16" s="349"/>
      <c r="Q16" s="349"/>
      <c r="R16" s="350"/>
      <c r="S16" s="350"/>
      <c r="T16" s="350"/>
      <c r="U16" s="350"/>
      <c r="V16" s="350"/>
      <c r="W16" s="350"/>
      <c r="X16" s="349"/>
      <c r="Y16" s="349"/>
      <c r="Z16" s="349"/>
      <c r="AA16" s="349"/>
      <c r="AB16" s="349"/>
      <c r="AC16" s="349"/>
      <c r="AD16" s="349"/>
    </row>
    <row r="17" spans="1:30" s="239" customFormat="1" ht="48" thickBot="1">
      <c r="A17" s="320" t="s">
        <v>128</v>
      </c>
      <c r="B17" s="307" t="s">
        <v>166</v>
      </c>
      <c r="C17" s="248">
        <v>1</v>
      </c>
      <c r="D17" s="248"/>
      <c r="E17" s="248"/>
      <c r="F17" s="351"/>
      <c r="G17" s="261">
        <v>4.5</v>
      </c>
      <c r="H17" s="248">
        <f>G17*30</f>
        <v>135</v>
      </c>
      <c r="I17" s="248">
        <v>12</v>
      </c>
      <c r="J17" s="248" t="s">
        <v>100</v>
      </c>
      <c r="K17" s="248" t="s">
        <v>99</v>
      </c>
      <c r="L17" s="248"/>
      <c r="M17" s="248">
        <f>H17-I17</f>
        <v>123</v>
      </c>
      <c r="N17" s="272" t="s">
        <v>56</v>
      </c>
      <c r="O17" s="334"/>
      <c r="P17" s="334"/>
      <c r="Q17" s="334"/>
      <c r="R17" s="352"/>
      <c r="S17" s="352"/>
      <c r="T17" s="352"/>
      <c r="U17" s="352"/>
      <c r="V17" s="352"/>
      <c r="W17" s="352"/>
      <c r="X17" s="334"/>
      <c r="Y17" s="334"/>
      <c r="Z17" s="334"/>
      <c r="AA17" s="334"/>
      <c r="AB17" s="345" t="s">
        <v>161</v>
      </c>
      <c r="AC17" s="334"/>
      <c r="AD17" s="334"/>
    </row>
    <row r="18" spans="1:23" s="1" customFormat="1" ht="33" customHeight="1" hidden="1">
      <c r="A18" s="201"/>
      <c r="B18" s="201"/>
      <c r="C18" s="202"/>
      <c r="D18" s="203"/>
      <c r="E18" s="203"/>
      <c r="F18" s="203"/>
      <c r="G18" s="204"/>
      <c r="H18" s="205"/>
      <c r="I18" s="205"/>
      <c r="J18" s="205"/>
      <c r="K18" s="205"/>
      <c r="L18" s="205"/>
      <c r="M18" s="205"/>
      <c r="N18" s="204"/>
      <c r="R18" s="54"/>
      <c r="S18" s="54"/>
      <c r="T18" s="54"/>
      <c r="U18" s="54"/>
      <c r="V18" s="54"/>
      <c r="W18" s="54"/>
    </row>
    <row r="19" spans="1:23" s="1" customFormat="1" ht="34.5" customHeight="1" hidden="1" thickBot="1">
      <c r="A19" s="206"/>
      <c r="B19" s="207"/>
      <c r="C19" s="208"/>
      <c r="D19" s="209"/>
      <c r="E19" s="209"/>
      <c r="F19" s="208"/>
      <c r="G19" s="208"/>
      <c r="H19" s="208"/>
      <c r="I19" s="207"/>
      <c r="J19" s="207"/>
      <c r="K19" s="207"/>
      <c r="L19" s="207"/>
      <c r="M19" s="207"/>
      <c r="N19" s="207"/>
      <c r="R19" s="54"/>
      <c r="S19" s="54"/>
      <c r="T19" s="54"/>
      <c r="U19" s="54"/>
      <c r="V19" s="54"/>
      <c r="W19" s="54"/>
    </row>
    <row r="20" spans="1:23" s="1" customFormat="1" ht="32.25" customHeight="1" thickBot="1">
      <c r="A20" s="201"/>
      <c r="B20" s="201"/>
      <c r="C20" s="210"/>
      <c r="D20" s="210"/>
      <c r="E20" s="210"/>
      <c r="F20" s="210"/>
      <c r="G20" s="211"/>
      <c r="H20" s="298"/>
      <c r="I20" s="499" t="s">
        <v>31</v>
      </c>
      <c r="J20" s="500"/>
      <c r="K20" s="500"/>
      <c r="L20" s="500"/>
      <c r="M20" s="501"/>
      <c r="N20" s="213">
        <f>COUNTIF($C$8:$C$17,"=1")</f>
        <v>4</v>
      </c>
      <c r="R20" s="54"/>
      <c r="S20" s="54"/>
      <c r="T20" s="54"/>
      <c r="U20" s="54"/>
      <c r="V20" s="54"/>
      <c r="W20" s="54"/>
    </row>
    <row r="21" spans="1:14" s="5" customFormat="1" ht="25.5" customHeight="1" thickBot="1">
      <c r="A21" s="201"/>
      <c r="B21" s="201"/>
      <c r="C21" s="210"/>
      <c r="D21" s="210"/>
      <c r="E21" s="210"/>
      <c r="F21" s="210"/>
      <c r="G21" s="211"/>
      <c r="H21" s="298"/>
      <c r="I21" s="495" t="s">
        <v>32</v>
      </c>
      <c r="J21" s="495"/>
      <c r="K21" s="495"/>
      <c r="L21" s="495"/>
      <c r="M21" s="495"/>
      <c r="N21" s="213">
        <f>COUNTIF($D$8:$D$17,"=1")</f>
        <v>4</v>
      </c>
    </row>
    <row r="22" spans="1:14" s="5" customFormat="1" ht="28.5" customHeight="1" hidden="1" thickBot="1">
      <c r="A22" s="201"/>
      <c r="B22" s="201"/>
      <c r="C22" s="210"/>
      <c r="D22" s="210"/>
      <c r="E22" s="210"/>
      <c r="F22" s="210"/>
      <c r="G22" s="211"/>
      <c r="H22" s="298"/>
      <c r="I22" s="495" t="s">
        <v>130</v>
      </c>
      <c r="J22" s="496"/>
      <c r="K22" s="496"/>
      <c r="L22" s="496"/>
      <c r="M22" s="496"/>
      <c r="N22" s="214">
        <f>COUNTIF($E$8:$E$17,"=1")</f>
        <v>0</v>
      </c>
    </row>
    <row r="23" spans="1:23" s="50" customFormat="1" ht="24" customHeight="1" hidden="1">
      <c r="A23" s="201"/>
      <c r="B23" s="201"/>
      <c r="C23" s="210"/>
      <c r="D23" s="210"/>
      <c r="E23" s="210"/>
      <c r="F23" s="210"/>
      <c r="G23" s="211"/>
      <c r="H23" s="298"/>
      <c r="I23" s="495" t="s">
        <v>59</v>
      </c>
      <c r="J23" s="496"/>
      <c r="K23" s="496"/>
      <c r="L23" s="496"/>
      <c r="M23" s="496"/>
      <c r="N23" s="214">
        <f>COUNTIF($F$8:$F$17,"=1")</f>
        <v>0</v>
      </c>
      <c r="O23" s="49"/>
      <c r="P23" s="49"/>
      <c r="Q23" s="49"/>
      <c r="R23" s="54"/>
      <c r="S23" s="54"/>
      <c r="T23" s="54"/>
      <c r="U23" s="54"/>
      <c r="V23" s="54"/>
      <c r="W23" s="54"/>
    </row>
    <row r="24" spans="1:23" s="5" customFormat="1" ht="15.75">
      <c r="A24" s="206"/>
      <c r="B24" s="207"/>
      <c r="C24" s="208"/>
      <c r="D24" s="209"/>
      <c r="E24" s="209"/>
      <c r="F24" s="208"/>
      <c r="G24" s="208"/>
      <c r="H24" s="208"/>
      <c r="I24" s="207"/>
      <c r="J24" s="207"/>
      <c r="K24" s="207"/>
      <c r="L24" s="207"/>
      <c r="M24" s="207"/>
      <c r="N24" s="207"/>
      <c r="R24" s="9"/>
      <c r="S24" s="9"/>
      <c r="T24" s="6"/>
      <c r="U24" s="6"/>
      <c r="V24" s="6"/>
      <c r="W24" s="6"/>
    </row>
    <row r="25" spans="1:23" s="5" customFormat="1" ht="15.75">
      <c r="A25" s="206"/>
      <c r="B25" s="207"/>
      <c r="C25" s="208"/>
      <c r="D25" s="209"/>
      <c r="E25" s="209"/>
      <c r="F25" s="208"/>
      <c r="G25" s="208"/>
      <c r="H25" s="208"/>
      <c r="I25" s="207"/>
      <c r="J25" s="207"/>
      <c r="K25" s="207"/>
      <c r="L25" s="207"/>
      <c r="M25" s="207"/>
      <c r="N25" s="207"/>
      <c r="R25" s="9"/>
      <c r="S25" s="9"/>
      <c r="T25" s="6"/>
      <c r="U25" s="6"/>
      <c r="V25" s="6"/>
      <c r="W25" s="6"/>
    </row>
    <row r="26" spans="1:23" s="5" customFormat="1" ht="15.75">
      <c r="A26" s="206"/>
      <c r="B26" s="207"/>
      <c r="C26" s="208"/>
      <c r="D26" s="209"/>
      <c r="E26" s="209"/>
      <c r="F26" s="208"/>
      <c r="G26" s="208"/>
      <c r="H26" s="208"/>
      <c r="I26" s="207"/>
      <c r="J26" s="207"/>
      <c r="K26" s="207"/>
      <c r="L26" s="207"/>
      <c r="M26" s="207"/>
      <c r="N26" s="207"/>
      <c r="R26" s="9"/>
      <c r="S26" s="9"/>
      <c r="T26" s="6"/>
      <c r="U26" s="6"/>
      <c r="V26" s="6"/>
      <c r="W26" s="6"/>
    </row>
    <row r="27" spans="1:23" s="5" customFormat="1" ht="29.25" customHeight="1">
      <c r="A27" s="206"/>
      <c r="B27" s="207"/>
      <c r="C27" s="208"/>
      <c r="D27" s="209"/>
      <c r="E27" s="209"/>
      <c r="F27" s="208"/>
      <c r="G27" s="208"/>
      <c r="H27" s="208"/>
      <c r="I27" s="207"/>
      <c r="J27" s="207"/>
      <c r="K27" s="207"/>
      <c r="L27" s="207"/>
      <c r="M27" s="207"/>
      <c r="N27" s="207"/>
      <c r="R27" s="9"/>
      <c r="S27" s="9"/>
      <c r="T27" s="6"/>
      <c r="U27" s="6"/>
      <c r="V27" s="6"/>
      <c r="W27" s="6"/>
    </row>
    <row r="28" spans="1:23" s="16" customFormat="1" ht="31.5" customHeight="1">
      <c r="A28" s="206"/>
      <c r="B28" s="207"/>
      <c r="C28" s="208"/>
      <c r="D28" s="209"/>
      <c r="E28" s="209"/>
      <c r="F28" s="208"/>
      <c r="G28" s="208"/>
      <c r="H28" s="208"/>
      <c r="I28" s="207"/>
      <c r="J28" s="207"/>
      <c r="K28" s="207"/>
      <c r="L28" s="207"/>
      <c r="M28" s="207"/>
      <c r="N28" s="207"/>
      <c r="R28" s="9"/>
      <c r="S28" s="9"/>
      <c r="T28" s="6"/>
      <c r="U28" s="6"/>
      <c r="V28" s="6"/>
      <c r="W28" s="6"/>
    </row>
    <row r="29" spans="1:23" s="16" customFormat="1" ht="15.75">
      <c r="A29" s="206"/>
      <c r="B29" s="207"/>
      <c r="C29" s="208"/>
      <c r="D29" s="209"/>
      <c r="E29" s="209"/>
      <c r="F29" s="208"/>
      <c r="G29" s="208"/>
      <c r="H29" s="208"/>
      <c r="I29" s="207"/>
      <c r="J29" s="207"/>
      <c r="K29" s="207"/>
      <c r="L29" s="207"/>
      <c r="M29" s="207"/>
      <c r="N29" s="207"/>
      <c r="R29" s="9"/>
      <c r="S29" s="9"/>
      <c r="T29" s="6"/>
      <c r="U29" s="6"/>
      <c r="V29" s="6"/>
      <c r="W29" s="6"/>
    </row>
    <row r="30" spans="1:23" s="16" customFormat="1" ht="15.75">
      <c r="A30" s="206"/>
      <c r="B30" s="207"/>
      <c r="C30" s="208"/>
      <c r="D30" s="209"/>
      <c r="E30" s="209"/>
      <c r="F30" s="208"/>
      <c r="G30" s="208"/>
      <c r="H30" s="208"/>
      <c r="I30" s="207"/>
      <c r="J30" s="207"/>
      <c r="K30" s="207"/>
      <c r="L30" s="207"/>
      <c r="M30" s="207"/>
      <c r="N30" s="207"/>
      <c r="R30" s="9"/>
      <c r="S30" s="9"/>
      <c r="T30" s="6"/>
      <c r="U30" s="6"/>
      <c r="V30" s="6"/>
      <c r="W30" s="6"/>
    </row>
    <row r="31" spans="1:23" s="16" customFormat="1" ht="15.75">
      <c r="A31" s="206"/>
      <c r="B31" s="207"/>
      <c r="C31" s="208"/>
      <c r="D31" s="209"/>
      <c r="E31" s="209"/>
      <c r="F31" s="208"/>
      <c r="G31" s="208"/>
      <c r="H31" s="208"/>
      <c r="I31" s="207"/>
      <c r="J31" s="207"/>
      <c r="K31" s="207"/>
      <c r="L31" s="207"/>
      <c r="M31" s="207"/>
      <c r="N31" s="207"/>
      <c r="R31" s="9"/>
      <c r="S31" s="9"/>
      <c r="T31" s="6"/>
      <c r="U31" s="6"/>
      <c r="V31" s="6"/>
      <c r="W31" s="6"/>
    </row>
    <row r="32" spans="1:23" s="16" customFormat="1" ht="31.5" customHeight="1">
      <c r="A32" s="206"/>
      <c r="B32" s="207"/>
      <c r="C32" s="208"/>
      <c r="D32" s="209"/>
      <c r="E32" s="209"/>
      <c r="F32" s="208"/>
      <c r="G32" s="208"/>
      <c r="H32" s="208"/>
      <c r="I32" s="207"/>
      <c r="J32" s="207"/>
      <c r="K32" s="207"/>
      <c r="L32" s="207"/>
      <c r="M32" s="207"/>
      <c r="N32" s="207"/>
      <c r="R32" s="9"/>
      <c r="S32" s="9"/>
      <c r="T32" s="6"/>
      <c r="U32" s="6"/>
      <c r="V32" s="6"/>
      <c r="W32" s="6"/>
    </row>
    <row r="33" spans="1:23" s="16" customFormat="1" ht="15.75">
      <c r="A33" s="206"/>
      <c r="B33" s="207"/>
      <c r="C33" s="208"/>
      <c r="D33" s="209"/>
      <c r="E33" s="209"/>
      <c r="F33" s="208"/>
      <c r="G33" s="208"/>
      <c r="H33" s="208"/>
      <c r="I33" s="207"/>
      <c r="J33" s="207"/>
      <c r="K33" s="207"/>
      <c r="L33" s="207"/>
      <c r="M33" s="207"/>
      <c r="N33" s="207"/>
      <c r="R33" s="9"/>
      <c r="S33" s="9"/>
      <c r="T33" s="6"/>
      <c r="U33" s="6"/>
      <c r="V33" s="6"/>
      <c r="W33" s="6"/>
    </row>
    <row r="34" spans="1:23" s="16" customFormat="1" ht="15.75">
      <c r="A34" s="206"/>
      <c r="B34" s="207"/>
      <c r="C34" s="208"/>
      <c r="D34" s="209"/>
      <c r="E34" s="209"/>
      <c r="F34" s="208"/>
      <c r="G34" s="208"/>
      <c r="H34" s="208"/>
      <c r="I34" s="207"/>
      <c r="J34" s="207"/>
      <c r="K34" s="207"/>
      <c r="L34" s="207"/>
      <c r="M34" s="207"/>
      <c r="N34" s="207"/>
      <c r="R34" s="9"/>
      <c r="S34" s="9"/>
      <c r="T34" s="6"/>
      <c r="U34" s="6"/>
      <c r="V34" s="6"/>
      <c r="W34" s="6"/>
    </row>
    <row r="35" spans="1:23" s="16" customFormat="1" ht="56.25" customHeight="1">
      <c r="A35" s="206"/>
      <c r="B35" s="207"/>
      <c r="C35" s="208"/>
      <c r="D35" s="209"/>
      <c r="E35" s="209"/>
      <c r="F35" s="208"/>
      <c r="G35" s="208"/>
      <c r="H35" s="208"/>
      <c r="I35" s="207"/>
      <c r="J35" s="207"/>
      <c r="K35" s="207"/>
      <c r="L35" s="207"/>
      <c r="M35" s="207"/>
      <c r="N35" s="207"/>
      <c r="R35" s="9"/>
      <c r="S35" s="9"/>
      <c r="T35" s="6"/>
      <c r="U35" s="6"/>
      <c r="V35" s="6"/>
      <c r="W35" s="6"/>
    </row>
    <row r="36" spans="1:23" s="5" customFormat="1" ht="52.5" customHeight="1">
      <c r="A36" s="206"/>
      <c r="B36" s="207"/>
      <c r="C36" s="208"/>
      <c r="D36" s="209"/>
      <c r="E36" s="209"/>
      <c r="F36" s="208"/>
      <c r="G36" s="208"/>
      <c r="H36" s="208"/>
      <c r="I36" s="207"/>
      <c r="J36" s="207"/>
      <c r="K36" s="207"/>
      <c r="L36" s="207"/>
      <c r="M36" s="207"/>
      <c r="N36" s="207"/>
      <c r="R36" s="9"/>
      <c r="S36" s="9"/>
      <c r="T36" s="6"/>
      <c r="U36" s="6"/>
      <c r="V36" s="6"/>
      <c r="W36" s="6"/>
    </row>
    <row r="37" spans="1:23" s="5" customFormat="1" ht="24" customHeight="1">
      <c r="A37" s="206"/>
      <c r="B37" s="207"/>
      <c r="C37" s="208"/>
      <c r="D37" s="209"/>
      <c r="E37" s="209"/>
      <c r="F37" s="208"/>
      <c r="G37" s="208"/>
      <c r="H37" s="208"/>
      <c r="I37" s="207"/>
      <c r="J37" s="207"/>
      <c r="K37" s="207"/>
      <c r="L37" s="207"/>
      <c r="M37" s="207"/>
      <c r="N37" s="207"/>
      <c r="R37" s="9"/>
      <c r="S37" s="9"/>
      <c r="T37" s="6"/>
      <c r="U37" s="6"/>
      <c r="V37" s="6"/>
      <c r="W37" s="6"/>
    </row>
    <row r="38" spans="1:23" s="5" customFormat="1" ht="23.25" customHeight="1">
      <c r="A38" s="206"/>
      <c r="B38" s="207"/>
      <c r="C38" s="208"/>
      <c r="D38" s="209"/>
      <c r="E38" s="209"/>
      <c r="F38" s="208"/>
      <c r="G38" s="208"/>
      <c r="H38" s="208"/>
      <c r="I38" s="207"/>
      <c r="J38" s="207"/>
      <c r="K38" s="207"/>
      <c r="L38" s="207"/>
      <c r="M38" s="207"/>
      <c r="N38" s="207"/>
      <c r="R38" s="9"/>
      <c r="S38" s="9"/>
      <c r="T38" s="6"/>
      <c r="U38" s="6"/>
      <c r="V38" s="6"/>
      <c r="W38" s="6"/>
    </row>
    <row r="39" spans="1:23" s="7" customFormat="1" ht="35.25" customHeight="1">
      <c r="A39" s="206"/>
      <c r="B39" s="207"/>
      <c r="C39" s="208"/>
      <c r="D39" s="209"/>
      <c r="E39" s="209"/>
      <c r="F39" s="208"/>
      <c r="G39" s="208"/>
      <c r="H39" s="208"/>
      <c r="I39" s="207"/>
      <c r="J39" s="207"/>
      <c r="K39" s="207"/>
      <c r="L39" s="207"/>
      <c r="M39" s="207"/>
      <c r="N39" s="207"/>
      <c r="R39" s="9"/>
      <c r="S39" s="9"/>
      <c r="T39" s="6"/>
      <c r="U39" s="6"/>
      <c r="V39" s="6"/>
      <c r="W39" s="6"/>
    </row>
    <row r="40" spans="1:23" s="7" customFormat="1" ht="42.75" customHeight="1">
      <c r="A40" s="206"/>
      <c r="B40" s="207"/>
      <c r="C40" s="208"/>
      <c r="D40" s="209"/>
      <c r="E40" s="209"/>
      <c r="F40" s="208"/>
      <c r="G40" s="208"/>
      <c r="H40" s="208"/>
      <c r="I40" s="207"/>
      <c r="J40" s="207"/>
      <c r="K40" s="207"/>
      <c r="L40" s="207"/>
      <c r="M40" s="207"/>
      <c r="N40" s="207"/>
      <c r="R40" s="9"/>
      <c r="S40" s="9"/>
      <c r="T40" s="6"/>
      <c r="U40" s="6"/>
      <c r="V40" s="6"/>
      <c r="W40" s="6"/>
    </row>
    <row r="41" spans="1:23" s="7" customFormat="1" ht="15.75">
      <c r="A41" s="206"/>
      <c r="B41" s="207"/>
      <c r="C41" s="208"/>
      <c r="D41" s="209"/>
      <c r="E41" s="209"/>
      <c r="F41" s="208"/>
      <c r="G41" s="208"/>
      <c r="H41" s="208"/>
      <c r="I41" s="207"/>
      <c r="J41" s="207"/>
      <c r="K41" s="207"/>
      <c r="L41" s="207"/>
      <c r="M41" s="207"/>
      <c r="N41" s="207"/>
      <c r="R41" s="9"/>
      <c r="S41" s="9"/>
      <c r="T41" s="6"/>
      <c r="U41" s="6"/>
      <c r="V41" s="6"/>
      <c r="W41" s="6"/>
    </row>
    <row r="42" spans="1:23" s="5" customFormat="1" ht="15.75">
      <c r="A42" s="206"/>
      <c r="B42" s="207"/>
      <c r="C42" s="208"/>
      <c r="D42" s="209"/>
      <c r="E42" s="209"/>
      <c r="F42" s="208"/>
      <c r="G42" s="208"/>
      <c r="H42" s="208"/>
      <c r="I42" s="207"/>
      <c r="J42" s="207"/>
      <c r="K42" s="207"/>
      <c r="L42" s="207"/>
      <c r="M42" s="207"/>
      <c r="N42" s="207"/>
      <c r="R42" s="9"/>
      <c r="S42" s="9"/>
      <c r="T42" s="6"/>
      <c r="U42" s="6"/>
      <c r="V42" s="6"/>
      <c r="W42" s="6"/>
    </row>
    <row r="43" spans="1:23" s="5" customFormat="1" ht="15.75">
      <c r="A43" s="206"/>
      <c r="B43" s="207"/>
      <c r="C43" s="208"/>
      <c r="D43" s="209"/>
      <c r="E43" s="209"/>
      <c r="F43" s="208"/>
      <c r="G43" s="208"/>
      <c r="H43" s="208"/>
      <c r="I43" s="207"/>
      <c r="J43" s="207"/>
      <c r="K43" s="207"/>
      <c r="L43" s="207"/>
      <c r="M43" s="207"/>
      <c r="N43" s="207"/>
      <c r="R43" s="9"/>
      <c r="S43" s="9"/>
      <c r="T43" s="6"/>
      <c r="U43" s="6"/>
      <c r="V43" s="6"/>
      <c r="W43" s="6"/>
    </row>
    <row r="44" spans="1:23" s="5" customFormat="1" ht="15.75">
      <c r="A44" s="206"/>
      <c r="B44" s="207"/>
      <c r="C44" s="208"/>
      <c r="D44" s="209"/>
      <c r="E44" s="209"/>
      <c r="F44" s="208"/>
      <c r="G44" s="208"/>
      <c r="H44" s="208"/>
      <c r="I44" s="207"/>
      <c r="J44" s="207"/>
      <c r="K44" s="207"/>
      <c r="L44" s="207"/>
      <c r="M44" s="207"/>
      <c r="N44" s="207"/>
      <c r="R44" s="9"/>
      <c r="S44" s="9"/>
      <c r="T44" s="6"/>
      <c r="U44" s="6"/>
      <c r="V44" s="6"/>
      <c r="W44" s="6"/>
    </row>
    <row r="45" spans="1:23" s="5" customFormat="1" ht="21.75" customHeight="1">
      <c r="A45" s="206"/>
      <c r="B45" s="207"/>
      <c r="C45" s="208"/>
      <c r="D45" s="209"/>
      <c r="E45" s="209"/>
      <c r="F45" s="208"/>
      <c r="G45" s="208"/>
      <c r="H45" s="208"/>
      <c r="I45" s="207"/>
      <c r="J45" s="207"/>
      <c r="K45" s="207"/>
      <c r="L45" s="207"/>
      <c r="M45" s="207"/>
      <c r="N45" s="207"/>
      <c r="R45" s="9"/>
      <c r="S45" s="9"/>
      <c r="T45" s="6"/>
      <c r="U45" s="6"/>
      <c r="V45" s="6"/>
      <c r="W45" s="6"/>
    </row>
    <row r="46" spans="1:23" s="5" customFormat="1" ht="15.75">
      <c r="A46" s="206"/>
      <c r="B46" s="207"/>
      <c r="C46" s="208"/>
      <c r="D46" s="209"/>
      <c r="E46" s="209"/>
      <c r="F46" s="208"/>
      <c r="G46" s="208"/>
      <c r="H46" s="208"/>
      <c r="I46" s="207"/>
      <c r="J46" s="207"/>
      <c r="K46" s="207"/>
      <c r="L46" s="207"/>
      <c r="M46" s="207"/>
      <c r="N46" s="207"/>
      <c r="R46" s="9"/>
      <c r="S46" s="9"/>
      <c r="T46" s="6"/>
      <c r="U46" s="6"/>
      <c r="V46" s="6"/>
      <c r="W46" s="6"/>
    </row>
    <row r="47" spans="1:23" s="5" customFormat="1" ht="15.75">
      <c r="A47" s="206"/>
      <c r="B47" s="207"/>
      <c r="C47" s="208"/>
      <c r="D47" s="209"/>
      <c r="E47" s="209"/>
      <c r="F47" s="208"/>
      <c r="G47" s="208"/>
      <c r="H47" s="208"/>
      <c r="I47" s="207"/>
      <c r="J47" s="207"/>
      <c r="K47" s="207"/>
      <c r="L47" s="207"/>
      <c r="M47" s="207"/>
      <c r="N47" s="207"/>
      <c r="R47" s="9"/>
      <c r="S47" s="9"/>
      <c r="T47" s="6"/>
      <c r="U47" s="6"/>
      <c r="V47" s="6"/>
      <c r="W47" s="6"/>
    </row>
  </sheetData>
  <sheetProtection/>
  <mergeCells count="33">
    <mergeCell ref="AD2:AD7"/>
    <mergeCell ref="I20:M20"/>
    <mergeCell ref="I21:M21"/>
    <mergeCell ref="I22:M22"/>
    <mergeCell ref="I23:M23"/>
    <mergeCell ref="R7:S7"/>
    <mergeCell ref="T7:U7"/>
    <mergeCell ref="V7:W7"/>
    <mergeCell ref="R4:W4"/>
    <mergeCell ref="R5:S5"/>
    <mergeCell ref="T5:U5"/>
    <mergeCell ref="V5:W5"/>
    <mergeCell ref="R6:W6"/>
    <mergeCell ref="R2:W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A1:N1"/>
    <mergeCell ref="R1:W1"/>
    <mergeCell ref="A2:A7"/>
    <mergeCell ref="B2:B7"/>
    <mergeCell ref="C2:D3"/>
    <mergeCell ref="E2:E7"/>
    <mergeCell ref="F2:F7"/>
    <mergeCell ref="G2:G7"/>
    <mergeCell ref="H2:M2"/>
    <mergeCell ref="N2:N3"/>
  </mergeCells>
  <printOptions/>
  <pageMargins left="0.7874015748031497" right="0.5905511811023623" top="0.7086614173228347" bottom="0.3937007874015748" header="0" footer="0"/>
  <pageSetup fitToHeight="1" fitToWidth="1" horizontalDpi="600" verticalDpi="600" orientation="landscape" paperSize="9" r:id="rId1"/>
  <headerFooter alignWithMargins="0">
    <oddHeader>&amp;CСтраница &amp;P из &amp;N</oddHeader>
  </headerFooter>
  <rowBreaks count="1" manualBreakCount="1">
    <brk id="2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6"/>
  <sheetViews>
    <sheetView zoomScale="90" zoomScaleNormal="90" zoomScaleSheetLayoutView="110" zoomScalePageLayoutView="0" workbookViewId="0" topLeftCell="A1">
      <pane ySplit="7" topLeftCell="A20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7.375" style="206" customWidth="1"/>
    <col min="2" max="2" width="47.375" style="207" customWidth="1"/>
    <col min="3" max="3" width="7.375" style="208" customWidth="1"/>
    <col min="4" max="4" width="8.00390625" style="209" customWidth="1"/>
    <col min="5" max="5" width="5.875" style="209" customWidth="1"/>
    <col min="6" max="6" width="6.625" style="208" customWidth="1"/>
    <col min="7" max="7" width="7.75390625" style="208" hidden="1" customWidth="1"/>
    <col min="8" max="8" width="7.25390625" style="208" hidden="1" customWidth="1"/>
    <col min="9" max="9" width="6.625" style="207" customWidth="1"/>
    <col min="10" max="10" width="6.375" style="207" customWidth="1"/>
    <col min="11" max="11" width="6.25390625" style="207" customWidth="1"/>
    <col min="12" max="12" width="5.625" style="207" customWidth="1"/>
    <col min="13" max="13" width="6.875" style="207" hidden="1" customWidth="1"/>
    <col min="14" max="14" width="9.375" style="207" hidden="1" customWidth="1"/>
    <col min="15" max="15" width="10.00390625" style="207" customWidth="1"/>
    <col min="16" max="16" width="9.625" style="207" hidden="1" customWidth="1"/>
    <col min="17" max="17" width="10.25390625" style="207" hidden="1" customWidth="1"/>
    <col min="18" max="20" width="0" style="6" hidden="1" customWidth="1"/>
    <col min="21" max="21" width="7.875" style="9" hidden="1" customWidth="1"/>
    <col min="22" max="22" width="6.625" style="9" hidden="1" customWidth="1"/>
    <col min="23" max="25" width="7.25390625" style="6" hidden="1" customWidth="1"/>
    <col min="26" max="26" width="6.125" style="6" hidden="1" customWidth="1"/>
    <col min="27" max="30" width="0" style="6" hidden="1" customWidth="1"/>
    <col min="31" max="31" width="18.125" style="6" customWidth="1"/>
    <col min="32" max="16384" width="9.125" style="6" customWidth="1"/>
  </cols>
  <sheetData>
    <row r="1" spans="1:26" s="5" customFormat="1" ht="32.25" customHeight="1" thickBot="1">
      <c r="A1" s="526" t="s">
        <v>175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8"/>
      <c r="U1" s="521"/>
      <c r="V1" s="521"/>
      <c r="W1" s="521"/>
      <c r="X1" s="521"/>
      <c r="Y1" s="521"/>
      <c r="Z1" s="521"/>
    </row>
    <row r="2" spans="1:31" s="5" customFormat="1" ht="21" customHeight="1">
      <c r="A2" s="518" t="s">
        <v>38</v>
      </c>
      <c r="B2" s="543" t="s">
        <v>30</v>
      </c>
      <c r="C2" s="546" t="s">
        <v>143</v>
      </c>
      <c r="D2" s="547"/>
      <c r="E2" s="506" t="s">
        <v>55</v>
      </c>
      <c r="F2" s="506" t="s">
        <v>39</v>
      </c>
      <c r="G2" s="573" t="s">
        <v>40</v>
      </c>
      <c r="H2" s="531" t="s">
        <v>26</v>
      </c>
      <c r="I2" s="531"/>
      <c r="J2" s="531"/>
      <c r="K2" s="531"/>
      <c r="L2" s="531"/>
      <c r="M2" s="531"/>
      <c r="N2" s="531"/>
      <c r="O2" s="531"/>
      <c r="P2" s="531"/>
      <c r="Q2" s="531"/>
      <c r="R2" s="324"/>
      <c r="S2" s="324"/>
      <c r="T2" s="325"/>
      <c r="U2" s="572"/>
      <c r="V2" s="572"/>
      <c r="W2" s="572"/>
      <c r="X2" s="572"/>
      <c r="Y2" s="572"/>
      <c r="Z2" s="572"/>
      <c r="AA2" s="325"/>
      <c r="AB2" s="325"/>
      <c r="AC2" s="325"/>
      <c r="AD2" s="325"/>
      <c r="AE2" s="571" t="s">
        <v>173</v>
      </c>
    </row>
    <row r="3" spans="1:31" s="5" customFormat="1" ht="31.5" customHeight="1">
      <c r="A3" s="518"/>
      <c r="B3" s="544"/>
      <c r="C3" s="548"/>
      <c r="D3" s="549"/>
      <c r="E3" s="489"/>
      <c r="F3" s="489"/>
      <c r="G3" s="574"/>
      <c r="H3" s="504" t="s">
        <v>27</v>
      </c>
      <c r="I3" s="567" t="s">
        <v>28</v>
      </c>
      <c r="J3" s="567"/>
      <c r="K3" s="567"/>
      <c r="L3" s="567"/>
      <c r="M3" s="504" t="s">
        <v>29</v>
      </c>
      <c r="N3" s="531"/>
      <c r="O3" s="531"/>
      <c r="P3" s="531"/>
      <c r="Q3" s="531"/>
      <c r="R3" s="324"/>
      <c r="S3" s="324"/>
      <c r="T3" s="325"/>
      <c r="U3" s="572"/>
      <c r="V3" s="572"/>
      <c r="W3" s="572"/>
      <c r="X3" s="572"/>
      <c r="Y3" s="572"/>
      <c r="Z3" s="572"/>
      <c r="AA3" s="325"/>
      <c r="AB3" s="325"/>
      <c r="AC3" s="325"/>
      <c r="AD3" s="325"/>
      <c r="AE3" s="571"/>
    </row>
    <row r="4" spans="1:31" s="5" customFormat="1" ht="18" customHeight="1">
      <c r="A4" s="518"/>
      <c r="B4" s="544"/>
      <c r="C4" s="504" t="s">
        <v>41</v>
      </c>
      <c r="D4" s="504" t="s">
        <v>42</v>
      </c>
      <c r="E4" s="489"/>
      <c r="F4" s="489"/>
      <c r="G4" s="574"/>
      <c r="H4" s="504"/>
      <c r="I4" s="504" t="s">
        <v>25</v>
      </c>
      <c r="J4" s="504" t="s">
        <v>43</v>
      </c>
      <c r="K4" s="504" t="s">
        <v>44</v>
      </c>
      <c r="L4" s="504" t="s">
        <v>45</v>
      </c>
      <c r="M4" s="504"/>
      <c r="N4" s="567" t="s">
        <v>54</v>
      </c>
      <c r="O4" s="567"/>
      <c r="P4" s="567"/>
      <c r="Q4" s="340" t="s">
        <v>77</v>
      </c>
      <c r="R4" s="325"/>
      <c r="S4" s="325"/>
      <c r="T4" s="325"/>
      <c r="U4" s="571"/>
      <c r="V4" s="571"/>
      <c r="W4" s="571"/>
      <c r="X4" s="571"/>
      <c r="Y4" s="571"/>
      <c r="Z4" s="571"/>
      <c r="AA4" s="325"/>
      <c r="AB4" s="325"/>
      <c r="AC4" s="325"/>
      <c r="AD4" s="325"/>
      <c r="AE4" s="571"/>
    </row>
    <row r="5" spans="1:31" s="5" customFormat="1" ht="15.75">
      <c r="A5" s="518"/>
      <c r="B5" s="544"/>
      <c r="C5" s="504"/>
      <c r="D5" s="504"/>
      <c r="E5" s="489"/>
      <c r="F5" s="489"/>
      <c r="G5" s="574"/>
      <c r="H5" s="504"/>
      <c r="I5" s="504"/>
      <c r="J5" s="504"/>
      <c r="K5" s="504"/>
      <c r="L5" s="504"/>
      <c r="M5" s="504"/>
      <c r="N5" s="327">
        <v>1</v>
      </c>
      <c r="O5" s="327">
        <v>2</v>
      </c>
      <c r="P5" s="327"/>
      <c r="Q5" s="327">
        <v>3</v>
      </c>
      <c r="R5" s="325"/>
      <c r="S5" s="325"/>
      <c r="T5" s="325"/>
      <c r="U5" s="570"/>
      <c r="V5" s="570"/>
      <c r="W5" s="570"/>
      <c r="X5" s="570"/>
      <c r="Y5" s="570"/>
      <c r="Z5" s="570"/>
      <c r="AA5" s="325"/>
      <c r="AB5" s="325"/>
      <c r="AC5" s="325"/>
      <c r="AD5" s="325"/>
      <c r="AE5" s="571"/>
    </row>
    <row r="6" spans="1:31" s="5" customFormat="1" ht="23.25" customHeight="1">
      <c r="A6" s="518"/>
      <c r="B6" s="544"/>
      <c r="C6" s="504"/>
      <c r="D6" s="504"/>
      <c r="E6" s="489"/>
      <c r="F6" s="489"/>
      <c r="G6" s="574"/>
      <c r="H6" s="504"/>
      <c r="I6" s="504"/>
      <c r="J6" s="504"/>
      <c r="K6" s="504"/>
      <c r="L6" s="504"/>
      <c r="M6" s="504"/>
      <c r="N6" s="567"/>
      <c r="O6" s="567"/>
      <c r="P6" s="567"/>
      <c r="Q6" s="567"/>
      <c r="R6" s="325"/>
      <c r="S6" s="325"/>
      <c r="T6" s="325"/>
      <c r="U6" s="571"/>
      <c r="V6" s="571"/>
      <c r="W6" s="571"/>
      <c r="X6" s="571"/>
      <c r="Y6" s="571"/>
      <c r="Z6" s="571"/>
      <c r="AA6" s="325"/>
      <c r="AB6" s="325"/>
      <c r="AC6" s="325"/>
      <c r="AD6" s="325"/>
      <c r="AE6" s="571"/>
    </row>
    <row r="7" spans="1:31" s="5" customFormat="1" ht="16.5" thickBot="1">
      <c r="A7" s="518"/>
      <c r="B7" s="545"/>
      <c r="C7" s="505"/>
      <c r="D7" s="505"/>
      <c r="E7" s="490"/>
      <c r="F7" s="490"/>
      <c r="G7" s="575"/>
      <c r="H7" s="504"/>
      <c r="I7" s="504"/>
      <c r="J7" s="504"/>
      <c r="K7" s="504"/>
      <c r="L7" s="504"/>
      <c r="M7" s="504"/>
      <c r="N7" s="327"/>
      <c r="O7" s="327"/>
      <c r="P7" s="327"/>
      <c r="Q7" s="327"/>
      <c r="R7" s="325"/>
      <c r="S7" s="325"/>
      <c r="T7" s="325"/>
      <c r="U7" s="570"/>
      <c r="V7" s="570"/>
      <c r="W7" s="570"/>
      <c r="X7" s="570"/>
      <c r="Y7" s="570"/>
      <c r="Z7" s="570"/>
      <c r="AA7" s="325"/>
      <c r="AB7" s="325"/>
      <c r="AC7" s="325"/>
      <c r="AD7" s="325"/>
      <c r="AE7" s="571"/>
    </row>
    <row r="8" spans="1:31" s="5" customFormat="1" ht="30.75" customHeight="1" hidden="1">
      <c r="A8" s="92"/>
      <c r="B8" s="93"/>
      <c r="C8" s="94"/>
      <c r="D8" s="95"/>
      <c r="E8" s="95"/>
      <c r="F8" s="96"/>
      <c r="G8" s="353"/>
      <c r="H8" s="99"/>
      <c r="I8" s="99"/>
      <c r="J8" s="62"/>
      <c r="K8" s="62"/>
      <c r="L8" s="62"/>
      <c r="M8" s="99">
        <f aca="true" t="shared" si="0" ref="M8:M16">H8-I8</f>
        <v>0</v>
      </c>
      <c r="N8" s="62"/>
      <c r="O8" s="362"/>
      <c r="P8" s="62"/>
      <c r="Q8" s="62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</row>
    <row r="9" spans="1:31" s="7" customFormat="1" ht="21" customHeight="1" thickBot="1">
      <c r="A9" s="103" t="s">
        <v>84</v>
      </c>
      <c r="B9" s="104" t="s">
        <v>83</v>
      </c>
      <c r="C9" s="105">
        <v>2</v>
      </c>
      <c r="D9" s="106"/>
      <c r="E9" s="106"/>
      <c r="F9" s="107"/>
      <c r="G9" s="354">
        <v>4</v>
      </c>
      <c r="H9" s="99">
        <f aca="true" t="shared" si="1" ref="H9:H16">G9*30</f>
        <v>120</v>
      </c>
      <c r="I9" s="99">
        <v>4</v>
      </c>
      <c r="J9" s="62"/>
      <c r="K9" s="62"/>
      <c r="L9" s="62" t="s">
        <v>65</v>
      </c>
      <c r="M9" s="99">
        <f t="shared" si="0"/>
        <v>116</v>
      </c>
      <c r="N9" s="62"/>
      <c r="O9" s="362" t="s">
        <v>65</v>
      </c>
      <c r="P9" s="363"/>
      <c r="Q9" s="62"/>
      <c r="R9" s="349"/>
      <c r="S9" s="349"/>
      <c r="T9" s="349"/>
      <c r="U9" s="343"/>
      <c r="V9" s="343"/>
      <c r="W9" s="343"/>
      <c r="X9" s="343"/>
      <c r="Y9" s="343"/>
      <c r="Z9" s="343"/>
      <c r="AA9" s="349"/>
      <c r="AB9" s="349"/>
      <c r="AC9" s="349"/>
      <c r="AD9" s="349"/>
      <c r="AE9" s="349"/>
    </row>
    <row r="10" spans="1:44" s="14" customFormat="1" ht="21" customHeight="1">
      <c r="A10" s="130" t="s">
        <v>64</v>
      </c>
      <c r="B10" s="131" t="s">
        <v>88</v>
      </c>
      <c r="C10" s="94"/>
      <c r="D10" s="62">
        <v>2</v>
      </c>
      <c r="E10" s="95"/>
      <c r="F10" s="96"/>
      <c r="G10" s="355">
        <v>1</v>
      </c>
      <c r="H10" s="134">
        <f t="shared" si="1"/>
        <v>30</v>
      </c>
      <c r="I10" s="134">
        <v>4</v>
      </c>
      <c r="J10" s="134" t="s">
        <v>65</v>
      </c>
      <c r="K10" s="134"/>
      <c r="L10" s="134"/>
      <c r="M10" s="338">
        <f t="shared" si="0"/>
        <v>26</v>
      </c>
      <c r="N10" s="146"/>
      <c r="O10" s="136" t="s">
        <v>65</v>
      </c>
      <c r="P10" s="182"/>
      <c r="Q10" s="146"/>
      <c r="R10" s="325"/>
      <c r="S10" s="325">
        <v>4</v>
      </c>
      <c r="T10" s="325"/>
      <c r="U10" s="343"/>
      <c r="V10" s="343"/>
      <c r="W10" s="342"/>
      <c r="X10" s="342"/>
      <c r="Y10" s="342"/>
      <c r="Z10" s="343"/>
      <c r="AA10" s="364"/>
      <c r="AB10" s="364"/>
      <c r="AC10" s="364"/>
      <c r="AD10" s="364"/>
      <c r="AE10" s="3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s="239" customFormat="1" ht="25.5" customHeight="1" thickBot="1">
      <c r="A11" s="317" t="s">
        <v>95</v>
      </c>
      <c r="B11" s="244" t="s">
        <v>96</v>
      </c>
      <c r="C11" s="245">
        <v>2</v>
      </c>
      <c r="D11" s="245"/>
      <c r="E11" s="245"/>
      <c r="F11" s="246"/>
      <c r="G11" s="356">
        <v>4</v>
      </c>
      <c r="H11" s="248">
        <f t="shared" si="1"/>
        <v>120</v>
      </c>
      <c r="I11" s="248">
        <v>12</v>
      </c>
      <c r="J11" s="248" t="s">
        <v>100</v>
      </c>
      <c r="K11" s="248" t="s">
        <v>99</v>
      </c>
      <c r="L11" s="248"/>
      <c r="M11" s="333">
        <f t="shared" si="0"/>
        <v>108</v>
      </c>
      <c r="N11" s="248"/>
      <c r="O11" s="365" t="s">
        <v>56</v>
      </c>
      <c r="P11" s="248"/>
      <c r="Q11" s="294"/>
      <c r="R11" s="334"/>
      <c r="S11" s="334"/>
      <c r="T11" s="334"/>
      <c r="U11" s="366"/>
      <c r="V11" s="366"/>
      <c r="W11" s="336"/>
      <c r="X11" s="336"/>
      <c r="Y11" s="336"/>
      <c r="Z11" s="336"/>
      <c r="AA11" s="334"/>
      <c r="AB11" s="334"/>
      <c r="AC11" s="334"/>
      <c r="AD11" s="334"/>
      <c r="AE11" s="334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</row>
    <row r="12" spans="1:44" s="239" customFormat="1" ht="21" customHeight="1">
      <c r="A12" s="317" t="s">
        <v>97</v>
      </c>
      <c r="B12" s="253" t="s">
        <v>98</v>
      </c>
      <c r="C12" s="254">
        <v>2</v>
      </c>
      <c r="D12" s="254"/>
      <c r="E12" s="254"/>
      <c r="F12" s="255"/>
      <c r="G12" s="357">
        <v>4</v>
      </c>
      <c r="H12" s="248">
        <f t="shared" si="1"/>
        <v>120</v>
      </c>
      <c r="I12" s="248">
        <v>12</v>
      </c>
      <c r="J12" s="248" t="s">
        <v>100</v>
      </c>
      <c r="K12" s="248" t="s">
        <v>99</v>
      </c>
      <c r="L12" s="248"/>
      <c r="M12" s="333">
        <f t="shared" si="0"/>
        <v>108</v>
      </c>
      <c r="N12" s="248"/>
      <c r="O12" s="248" t="s">
        <v>56</v>
      </c>
      <c r="P12" s="313"/>
      <c r="Q12" s="294"/>
      <c r="R12" s="334"/>
      <c r="S12" s="334"/>
      <c r="T12" s="334"/>
      <c r="U12" s="366"/>
      <c r="V12" s="366"/>
      <c r="W12" s="366"/>
      <c r="X12" s="366"/>
      <c r="Y12" s="366"/>
      <c r="Z12" s="366"/>
      <c r="AA12" s="334"/>
      <c r="AB12" s="334"/>
      <c r="AC12" s="334"/>
      <c r="AD12" s="334"/>
      <c r="AE12" s="334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</row>
    <row r="13" spans="1:44" s="266" customFormat="1" ht="20.25" customHeight="1">
      <c r="A13" s="317" t="s">
        <v>104</v>
      </c>
      <c r="B13" s="267" t="s">
        <v>105</v>
      </c>
      <c r="C13" s="248"/>
      <c r="D13" s="248">
        <v>2</v>
      </c>
      <c r="E13" s="248"/>
      <c r="F13" s="269"/>
      <c r="G13" s="300">
        <v>3.5</v>
      </c>
      <c r="H13" s="248">
        <f t="shared" si="1"/>
        <v>105</v>
      </c>
      <c r="I13" s="248">
        <v>6</v>
      </c>
      <c r="J13" s="367" t="s">
        <v>65</v>
      </c>
      <c r="K13" s="248" t="s">
        <v>123</v>
      </c>
      <c r="L13" s="248"/>
      <c r="M13" s="248">
        <f t="shared" si="0"/>
        <v>99</v>
      </c>
      <c r="N13" s="261"/>
      <c r="O13" s="272" t="s">
        <v>67</v>
      </c>
      <c r="P13" s="261"/>
      <c r="Q13" s="261"/>
      <c r="R13" s="334"/>
      <c r="S13" s="334">
        <v>4</v>
      </c>
      <c r="T13" s="334">
        <v>2</v>
      </c>
      <c r="U13" s="336"/>
      <c r="V13" s="336"/>
      <c r="W13" s="335"/>
      <c r="X13" s="335"/>
      <c r="Y13" s="335"/>
      <c r="Z13" s="336"/>
      <c r="AA13" s="344"/>
      <c r="AB13" s="344"/>
      <c r="AC13" s="344"/>
      <c r="AD13" s="344"/>
      <c r="AE13" s="344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</row>
    <row r="14" spans="1:44" s="239" customFormat="1" ht="36" customHeight="1">
      <c r="A14" s="243" t="s">
        <v>108</v>
      </c>
      <c r="B14" s="304" t="s">
        <v>163</v>
      </c>
      <c r="C14" s="248">
        <v>2</v>
      </c>
      <c r="D14" s="248"/>
      <c r="E14" s="248"/>
      <c r="F14" s="351"/>
      <c r="G14" s="261">
        <v>4.5</v>
      </c>
      <c r="H14" s="248">
        <f t="shared" si="1"/>
        <v>135</v>
      </c>
      <c r="I14" s="248">
        <v>12</v>
      </c>
      <c r="J14" s="248" t="s">
        <v>100</v>
      </c>
      <c r="K14" s="248" t="s">
        <v>99</v>
      </c>
      <c r="L14" s="248"/>
      <c r="M14" s="248">
        <f t="shared" si="0"/>
        <v>123</v>
      </c>
      <c r="N14" s="248"/>
      <c r="O14" s="248" t="s">
        <v>56</v>
      </c>
      <c r="P14" s="248"/>
      <c r="Q14" s="248"/>
      <c r="R14" s="334"/>
      <c r="S14" s="334"/>
      <c r="T14" s="334"/>
      <c r="U14" s="336"/>
      <c r="V14" s="336">
        <v>24</v>
      </c>
      <c r="W14" s="335"/>
      <c r="X14" s="335"/>
      <c r="Y14" s="335"/>
      <c r="Z14" s="336"/>
      <c r="AA14" s="334"/>
      <c r="AB14" s="334"/>
      <c r="AC14" s="334"/>
      <c r="AD14" s="334"/>
      <c r="AE14" s="334"/>
      <c r="AF14" s="301" t="s">
        <v>161</v>
      </c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</row>
    <row r="15" spans="1:44" s="239" customFormat="1" ht="43.5" customHeight="1">
      <c r="A15" s="243" t="s">
        <v>109</v>
      </c>
      <c r="B15" s="305" t="s">
        <v>164</v>
      </c>
      <c r="C15" s="254"/>
      <c r="D15" s="254"/>
      <c r="E15" s="254"/>
      <c r="F15" s="255">
        <v>2</v>
      </c>
      <c r="G15" s="358">
        <v>1</v>
      </c>
      <c r="H15" s="248">
        <f t="shared" si="1"/>
        <v>30</v>
      </c>
      <c r="I15" s="248">
        <v>4</v>
      </c>
      <c r="J15" s="248"/>
      <c r="K15" s="248"/>
      <c r="L15" s="248" t="s">
        <v>57</v>
      </c>
      <c r="M15" s="248">
        <f t="shared" si="0"/>
        <v>26</v>
      </c>
      <c r="N15" s="248"/>
      <c r="O15" s="248" t="s">
        <v>57</v>
      </c>
      <c r="P15" s="313"/>
      <c r="Q15" s="248"/>
      <c r="R15" s="334"/>
      <c r="S15" s="334"/>
      <c r="T15" s="334"/>
      <c r="U15" s="335"/>
      <c r="V15" s="335">
        <v>34</v>
      </c>
      <c r="W15" s="336"/>
      <c r="X15" s="336"/>
      <c r="Y15" s="336"/>
      <c r="Z15" s="336"/>
      <c r="AA15" s="334"/>
      <c r="AB15" s="334"/>
      <c r="AC15" s="334"/>
      <c r="AD15" s="334"/>
      <c r="AE15" s="334"/>
      <c r="AF15" s="301" t="s">
        <v>161</v>
      </c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</row>
    <row r="16" spans="1:31" s="239" customFormat="1" ht="31.5" customHeight="1">
      <c r="A16" s="306" t="s">
        <v>110</v>
      </c>
      <c r="B16" s="285" t="s">
        <v>111</v>
      </c>
      <c r="C16" s="268">
        <v>2</v>
      </c>
      <c r="D16" s="268"/>
      <c r="E16" s="268"/>
      <c r="F16" s="286"/>
      <c r="G16" s="275">
        <v>6.5</v>
      </c>
      <c r="H16" s="276">
        <f t="shared" si="1"/>
        <v>195</v>
      </c>
      <c r="I16" s="276">
        <v>12</v>
      </c>
      <c r="J16" s="276">
        <v>8</v>
      </c>
      <c r="K16" s="276">
        <v>4</v>
      </c>
      <c r="L16" s="276"/>
      <c r="M16" s="359">
        <f t="shared" si="0"/>
        <v>183</v>
      </c>
      <c r="N16" s="360"/>
      <c r="O16" s="254" t="s">
        <v>56</v>
      </c>
      <c r="P16" s="359"/>
      <c r="Q16" s="361"/>
      <c r="S16" s="239">
        <v>8</v>
      </c>
      <c r="T16" s="239">
        <v>4</v>
      </c>
      <c r="U16" s="241"/>
      <c r="V16" s="241"/>
      <c r="W16" s="240"/>
      <c r="X16" s="240"/>
      <c r="Y16" s="240"/>
      <c r="Z16" s="241"/>
      <c r="AE16" s="334"/>
    </row>
    <row r="17" spans="1:31" s="5" customFormat="1" ht="31.5" customHeight="1" hidden="1">
      <c r="A17" s="160"/>
      <c r="B17" s="163"/>
      <c r="C17" s="152"/>
      <c r="D17" s="152"/>
      <c r="E17" s="152"/>
      <c r="F17" s="161"/>
      <c r="G17" s="136"/>
      <c r="H17" s="152"/>
      <c r="I17" s="157"/>
      <c r="J17" s="152"/>
      <c r="K17" s="152"/>
      <c r="L17" s="152"/>
      <c r="M17" s="164"/>
      <c r="N17" s="159"/>
      <c r="O17" s="152"/>
      <c r="P17" s="152"/>
      <c r="Q17" s="162"/>
      <c r="AE17" s="325"/>
    </row>
    <row r="18" spans="1:31" s="5" customFormat="1" ht="39.75" customHeight="1" hidden="1" thickBot="1">
      <c r="A18" s="165"/>
      <c r="B18" s="166"/>
      <c r="C18" s="167"/>
      <c r="D18" s="167"/>
      <c r="E18" s="167"/>
      <c r="F18" s="168"/>
      <c r="G18" s="169"/>
      <c r="H18" s="167"/>
      <c r="I18" s="167"/>
      <c r="J18" s="167"/>
      <c r="K18" s="167"/>
      <c r="L18" s="167"/>
      <c r="M18" s="170"/>
      <c r="N18" s="171"/>
      <c r="O18" s="167"/>
      <c r="P18" s="68"/>
      <c r="Q18" s="172"/>
      <c r="U18" s="46"/>
      <c r="V18" s="46"/>
      <c r="W18" s="46"/>
      <c r="X18" s="46"/>
      <c r="Y18" s="46"/>
      <c r="Z18" s="57"/>
      <c r="AE18" s="325"/>
    </row>
    <row r="19" spans="1:31" s="7" customFormat="1" ht="15.75" hidden="1">
      <c r="A19" s="151"/>
      <c r="B19" s="194"/>
      <c r="C19" s="139"/>
      <c r="D19" s="157"/>
      <c r="E19" s="139"/>
      <c r="F19" s="139"/>
      <c r="G19" s="186"/>
      <c r="H19" s="139"/>
      <c r="I19" s="139"/>
      <c r="J19" s="139"/>
      <c r="K19" s="139"/>
      <c r="L19" s="139"/>
      <c r="M19" s="156"/>
      <c r="N19" s="188"/>
      <c r="O19" s="187"/>
      <c r="P19" s="112"/>
      <c r="Q19" s="195"/>
      <c r="U19" s="46"/>
      <c r="V19" s="46"/>
      <c r="W19" s="46"/>
      <c r="X19" s="46"/>
      <c r="Y19" s="46"/>
      <c r="Z19" s="46"/>
      <c r="AE19" s="349"/>
    </row>
    <row r="20" spans="1:32" s="239" customFormat="1" ht="31.5" customHeight="1">
      <c r="A20" s="243" t="s">
        <v>168</v>
      </c>
      <c r="B20" s="309" t="s">
        <v>167</v>
      </c>
      <c r="C20" s="229"/>
      <c r="D20" s="268">
        <v>2</v>
      </c>
      <c r="E20" s="229"/>
      <c r="F20" s="229"/>
      <c r="G20" s="275">
        <v>4</v>
      </c>
      <c r="H20" s="268">
        <f>G20*30</f>
        <v>120</v>
      </c>
      <c r="I20" s="268">
        <v>12</v>
      </c>
      <c r="J20" s="268" t="s">
        <v>100</v>
      </c>
      <c r="K20" s="268" t="s">
        <v>99</v>
      </c>
      <c r="L20" s="268"/>
      <c r="M20" s="287">
        <f>H20-I20</f>
        <v>108</v>
      </c>
      <c r="N20" s="310"/>
      <c r="O20" s="229" t="s">
        <v>56</v>
      </c>
      <c r="P20" s="242"/>
      <c r="Q20" s="311"/>
      <c r="U20" s="511"/>
      <c r="V20" s="511"/>
      <c r="W20" s="511"/>
      <c r="X20" s="511"/>
      <c r="Y20" s="511"/>
      <c r="Z20" s="511"/>
      <c r="AE20" s="334"/>
      <c r="AF20" s="301" t="s">
        <v>161</v>
      </c>
    </row>
    <row r="21" spans="1:32" s="239" customFormat="1" ht="24" customHeight="1">
      <c r="A21" s="243" t="s">
        <v>127</v>
      </c>
      <c r="B21" s="315" t="s">
        <v>169</v>
      </c>
      <c r="C21" s="294"/>
      <c r="D21" s="248">
        <v>2</v>
      </c>
      <c r="E21" s="294"/>
      <c r="F21" s="294"/>
      <c r="G21" s="261">
        <v>2.5</v>
      </c>
      <c r="H21" s="248">
        <f>G21*30</f>
        <v>75</v>
      </c>
      <c r="I21" s="248">
        <v>6</v>
      </c>
      <c r="J21" s="248"/>
      <c r="K21" s="248"/>
      <c r="L21" s="248" t="s">
        <v>170</v>
      </c>
      <c r="M21" s="248"/>
      <c r="N21" s="294"/>
      <c r="O21" s="294" t="s">
        <v>170</v>
      </c>
      <c r="P21" s="313"/>
      <c r="Q21" s="314"/>
      <c r="U21" s="297"/>
      <c r="V21" s="297"/>
      <c r="W21" s="297"/>
      <c r="X21" s="297"/>
      <c r="Y21" s="297"/>
      <c r="Z21" s="297"/>
      <c r="AE21" s="334"/>
      <c r="AF21" s="301" t="s">
        <v>161</v>
      </c>
    </row>
    <row r="22" spans="1:26" s="1" customFormat="1" ht="12.75" customHeight="1">
      <c r="A22" s="201"/>
      <c r="B22" s="201"/>
      <c r="C22" s="202"/>
      <c r="D22" s="203"/>
      <c r="E22" s="203"/>
      <c r="F22" s="203"/>
      <c r="G22" s="204"/>
      <c r="H22" s="205"/>
      <c r="I22" s="205">
        <f>SUM(I9:I21)</f>
        <v>84</v>
      </c>
      <c r="J22" s="205"/>
      <c r="K22" s="205"/>
      <c r="L22" s="205"/>
      <c r="M22" s="205"/>
      <c r="N22" s="204"/>
      <c r="O22" s="204"/>
      <c r="P22" s="204"/>
      <c r="Q22" s="204"/>
      <c r="U22" s="54"/>
      <c r="V22" s="54"/>
      <c r="W22" s="54"/>
      <c r="X22" s="54"/>
      <c r="Y22" s="54"/>
      <c r="Z22" s="54"/>
    </row>
    <row r="23" spans="1:26" s="1" customFormat="1" ht="7.5" customHeight="1" thickBot="1">
      <c r="A23" s="206"/>
      <c r="B23" s="207"/>
      <c r="C23" s="208"/>
      <c r="D23" s="209"/>
      <c r="E23" s="209"/>
      <c r="F23" s="208"/>
      <c r="G23" s="208"/>
      <c r="H23" s="208"/>
      <c r="I23" s="207"/>
      <c r="J23" s="207"/>
      <c r="K23" s="207"/>
      <c r="L23" s="207"/>
      <c r="M23" s="207"/>
      <c r="N23" s="207"/>
      <c r="O23" s="207"/>
      <c r="P23" s="207"/>
      <c r="Q23" s="207"/>
      <c r="U23" s="54"/>
      <c r="V23" s="54"/>
      <c r="W23" s="54"/>
      <c r="X23" s="54"/>
      <c r="Y23" s="54"/>
      <c r="Z23" s="54"/>
    </row>
    <row r="24" spans="1:26" s="1" customFormat="1" ht="32.25" customHeight="1" thickBot="1">
      <c r="A24" s="201"/>
      <c r="B24" s="201"/>
      <c r="C24" s="210"/>
      <c r="D24" s="210"/>
      <c r="E24" s="210"/>
      <c r="F24" s="210"/>
      <c r="G24" s="211"/>
      <c r="H24" s="298"/>
      <c r="I24" s="499" t="s">
        <v>31</v>
      </c>
      <c r="J24" s="500"/>
      <c r="K24" s="500"/>
      <c r="L24" s="500"/>
      <c r="M24" s="501"/>
      <c r="N24" s="213">
        <f>COUNTIF($C$8:$C$21,"=1")</f>
        <v>0</v>
      </c>
      <c r="O24" s="213">
        <v>5</v>
      </c>
      <c r="P24" s="213">
        <f>COUNTIF($C$8:$C$21,"=3")</f>
        <v>0</v>
      </c>
      <c r="Q24" s="213">
        <f>COUNTIF($C$8:$C$21,"=4")</f>
        <v>0</v>
      </c>
      <c r="U24" s="54"/>
      <c r="V24" s="54"/>
      <c r="W24" s="54"/>
      <c r="X24" s="54"/>
      <c r="Y24" s="54"/>
      <c r="Z24" s="54"/>
    </row>
    <row r="25" spans="1:17" s="5" customFormat="1" ht="25.5" customHeight="1" thickBot="1">
      <c r="A25" s="201"/>
      <c r="B25" s="201"/>
      <c r="C25" s="210"/>
      <c r="D25" s="210"/>
      <c r="E25" s="210"/>
      <c r="F25" s="210"/>
      <c r="G25" s="211"/>
      <c r="H25" s="298"/>
      <c r="I25" s="495" t="s">
        <v>32</v>
      </c>
      <c r="J25" s="495"/>
      <c r="K25" s="495"/>
      <c r="L25" s="495"/>
      <c r="M25" s="495"/>
      <c r="N25" s="213">
        <f>COUNTIF($D$8:$D$21,"=1")</f>
        <v>0</v>
      </c>
      <c r="O25" s="213">
        <f>COUNTIF($D$8:$D$21,"=2")</f>
        <v>4</v>
      </c>
      <c r="P25" s="213">
        <f>COUNTIF($D$8:$D$21,"=3")</f>
        <v>0</v>
      </c>
      <c r="Q25" s="213">
        <f>COUNTIF($D$8:$D$21,"=3")</f>
        <v>0</v>
      </c>
    </row>
    <row r="26" spans="1:17" s="5" customFormat="1" ht="28.5" customHeight="1" thickBot="1">
      <c r="A26" s="201"/>
      <c r="B26" s="201"/>
      <c r="C26" s="210"/>
      <c r="D26" s="210"/>
      <c r="E26" s="210"/>
      <c r="F26" s="210"/>
      <c r="G26" s="211"/>
      <c r="H26" s="298"/>
      <c r="I26" s="495" t="s">
        <v>130</v>
      </c>
      <c r="J26" s="496"/>
      <c r="K26" s="496"/>
      <c r="L26" s="496"/>
      <c r="M26" s="496"/>
      <c r="N26" s="214">
        <f>COUNTIF($E$8:$E$21,"=1")</f>
        <v>0</v>
      </c>
      <c r="O26" s="214">
        <f>COUNTIF($E$8:$E$21,"=2")</f>
        <v>0</v>
      </c>
      <c r="P26" s="214">
        <f>COUNTIF($E$8:$E$21,"=3")</f>
        <v>0</v>
      </c>
      <c r="Q26" s="214">
        <f>COUNTIF($E$8:$E$21,"=4")</f>
        <v>0</v>
      </c>
    </row>
    <row r="27" spans="1:26" s="50" customFormat="1" ht="24" customHeight="1" thickBot="1">
      <c r="A27" s="201"/>
      <c r="B27" s="201"/>
      <c r="C27" s="210"/>
      <c r="D27" s="210"/>
      <c r="E27" s="210"/>
      <c r="F27" s="210"/>
      <c r="G27" s="211"/>
      <c r="H27" s="298"/>
      <c r="I27" s="495" t="s">
        <v>59</v>
      </c>
      <c r="J27" s="496"/>
      <c r="K27" s="496"/>
      <c r="L27" s="496"/>
      <c r="M27" s="496"/>
      <c r="N27" s="214">
        <f>COUNTIF($F$8:$F$21,"=1")</f>
        <v>0</v>
      </c>
      <c r="O27" s="214">
        <f>COUNTIF($F$8:$F$21,"=2")</f>
        <v>1</v>
      </c>
      <c r="P27" s="214">
        <f>COUNTIF($F$8:$F$21,"=3")</f>
        <v>0</v>
      </c>
      <c r="Q27" s="214">
        <f>COUNTIF($F$8:$F$21,"=4")</f>
        <v>0</v>
      </c>
      <c r="R27" s="49"/>
      <c r="S27" s="49"/>
      <c r="T27" s="49"/>
      <c r="U27" s="54"/>
      <c r="V27" s="54"/>
      <c r="W27" s="54"/>
      <c r="X27" s="54"/>
      <c r="Y27" s="54"/>
      <c r="Z27" s="54"/>
    </row>
    <row r="28" spans="1:26" s="49" customFormat="1" ht="24" customHeight="1" thickBot="1">
      <c r="A28" s="215"/>
      <c r="B28" s="215"/>
      <c r="C28" s="215"/>
      <c r="D28" s="215"/>
      <c r="E28" s="215"/>
      <c r="F28" s="215"/>
      <c r="G28" s="215"/>
      <c r="H28" s="215"/>
      <c r="I28" s="215"/>
      <c r="J28" s="508" t="s">
        <v>152</v>
      </c>
      <c r="K28" s="509"/>
      <c r="L28" s="509"/>
      <c r="M28" s="510"/>
      <c r="N28" s="216">
        <v>1</v>
      </c>
      <c r="O28" s="155">
        <v>2</v>
      </c>
      <c r="P28" s="192"/>
      <c r="Q28" s="217">
        <v>3</v>
      </c>
      <c r="U28" s="54"/>
      <c r="V28" s="54"/>
      <c r="W28" s="54"/>
      <c r="X28" s="54"/>
      <c r="Y28" s="54"/>
      <c r="Z28" s="54"/>
    </row>
    <row r="29" spans="1:22" ht="15.75">
      <c r="A29" s="201"/>
      <c r="B29" s="201"/>
      <c r="C29" s="210"/>
      <c r="D29" s="210"/>
      <c r="E29" s="210"/>
      <c r="F29" s="210"/>
      <c r="G29" s="211"/>
      <c r="H29" s="298"/>
      <c r="I29" s="298"/>
      <c r="J29" s="218"/>
      <c r="K29" s="219"/>
      <c r="L29" s="219"/>
      <c r="M29" s="219"/>
      <c r="N29" s="220"/>
      <c r="O29" s="220"/>
      <c r="P29" s="220"/>
      <c r="Q29" s="202"/>
      <c r="U29" s="6"/>
      <c r="V29" s="6"/>
    </row>
    <row r="30" spans="1:17" s="7" customFormat="1" ht="21.75" customHeight="1">
      <c r="A30" s="221"/>
      <c r="B30" s="201"/>
      <c r="C30" s="210"/>
      <c r="D30" s="491"/>
      <c r="E30" s="491"/>
      <c r="F30" s="492"/>
      <c r="G30" s="492"/>
      <c r="H30" s="298"/>
      <c r="I30" s="493"/>
      <c r="J30" s="494"/>
      <c r="K30" s="494"/>
      <c r="L30" s="494"/>
      <c r="M30" s="207"/>
      <c r="N30" s="207"/>
      <c r="O30" s="207"/>
      <c r="P30" s="207"/>
      <c r="Q30" s="207"/>
    </row>
    <row r="31" spans="1:17" s="7" customFormat="1" ht="15.75">
      <c r="A31" s="206"/>
      <c r="B31" s="201"/>
      <c r="C31" s="210"/>
      <c r="D31" s="210"/>
      <c r="E31" s="210"/>
      <c r="F31" s="210"/>
      <c r="G31" s="211"/>
      <c r="H31" s="298"/>
      <c r="I31" s="298"/>
      <c r="J31" s="218"/>
      <c r="K31" s="219"/>
      <c r="L31" s="219"/>
      <c r="M31" s="207"/>
      <c r="N31" s="207"/>
      <c r="O31" s="207"/>
      <c r="P31" s="207"/>
      <c r="Q31" s="207"/>
    </row>
    <row r="32" spans="1:17" s="7" customFormat="1" ht="15.75">
      <c r="A32" s="206"/>
      <c r="B32" s="201"/>
      <c r="C32" s="210"/>
      <c r="D32" s="491"/>
      <c r="E32" s="491"/>
      <c r="F32" s="492"/>
      <c r="G32" s="492"/>
      <c r="H32" s="298"/>
      <c r="I32" s="493"/>
      <c r="J32" s="494"/>
      <c r="K32" s="494"/>
      <c r="L32" s="494"/>
      <c r="M32" s="207"/>
      <c r="N32" s="207"/>
      <c r="O32" s="207"/>
      <c r="P32" s="207"/>
      <c r="Q32" s="207"/>
    </row>
    <row r="33" spans="1:17" s="7" customFormat="1" ht="23.25" customHeight="1">
      <c r="A33" s="206"/>
      <c r="B33" s="222"/>
      <c r="C33" s="223"/>
      <c r="D33" s="223"/>
      <c r="E33" s="223"/>
      <c r="F33" s="222"/>
      <c r="G33" s="222"/>
      <c r="H33" s="222"/>
      <c r="I33" s="222"/>
      <c r="J33" s="222"/>
      <c r="K33" s="222"/>
      <c r="L33" s="222"/>
      <c r="M33" s="223"/>
      <c r="N33" s="224"/>
      <c r="O33" s="224"/>
      <c r="P33" s="224"/>
      <c r="Q33" s="224"/>
    </row>
    <row r="34" spans="1:26" s="5" customFormat="1" ht="15.75">
      <c r="A34" s="206"/>
      <c r="B34" s="207"/>
      <c r="C34" s="208"/>
      <c r="D34" s="209"/>
      <c r="E34" s="209"/>
      <c r="F34" s="208"/>
      <c r="G34" s="208"/>
      <c r="H34" s="208"/>
      <c r="I34" s="207"/>
      <c r="J34" s="207"/>
      <c r="K34" s="207"/>
      <c r="L34" s="207"/>
      <c r="M34" s="207"/>
      <c r="N34" s="207"/>
      <c r="O34" s="207"/>
      <c r="P34" s="207"/>
      <c r="Q34" s="68"/>
      <c r="U34" s="9"/>
      <c r="V34" s="9"/>
      <c r="W34" s="6"/>
      <c r="X34" s="6"/>
      <c r="Y34" s="6"/>
      <c r="Z34" s="6"/>
    </row>
    <row r="35" spans="1:26" s="5" customFormat="1" ht="15.75">
      <c r="A35" s="206"/>
      <c r="B35" s="207"/>
      <c r="C35" s="208"/>
      <c r="D35" s="209"/>
      <c r="E35" s="209"/>
      <c r="F35" s="208"/>
      <c r="G35" s="208"/>
      <c r="H35" s="208"/>
      <c r="I35" s="207"/>
      <c r="J35" s="207"/>
      <c r="K35" s="207"/>
      <c r="L35" s="207"/>
      <c r="M35" s="207"/>
      <c r="N35" s="207"/>
      <c r="O35" s="207"/>
      <c r="P35" s="207"/>
      <c r="Q35" s="68"/>
      <c r="U35" s="9"/>
      <c r="V35" s="9"/>
      <c r="W35" s="6"/>
      <c r="X35" s="6"/>
      <c r="Y35" s="6"/>
      <c r="Z35" s="6"/>
    </row>
    <row r="36" spans="1:26" s="5" customFormat="1" ht="15.75">
      <c r="A36" s="206"/>
      <c r="B36" s="207"/>
      <c r="C36" s="208"/>
      <c r="D36" s="209"/>
      <c r="E36" s="209"/>
      <c r="F36" s="208"/>
      <c r="G36" s="208"/>
      <c r="H36" s="208"/>
      <c r="I36" s="207"/>
      <c r="J36" s="207"/>
      <c r="K36" s="207"/>
      <c r="L36" s="207"/>
      <c r="M36" s="207"/>
      <c r="N36" s="207"/>
      <c r="O36" s="207"/>
      <c r="P36" s="207"/>
      <c r="Q36" s="68"/>
      <c r="U36" s="9"/>
      <c r="V36" s="9"/>
      <c r="W36" s="6"/>
      <c r="X36" s="6"/>
      <c r="Y36" s="6"/>
      <c r="Z36" s="6"/>
    </row>
    <row r="37" spans="1:26" s="5" customFormat="1" ht="15.75">
      <c r="A37" s="206"/>
      <c r="B37" s="207"/>
      <c r="C37" s="208"/>
      <c r="D37" s="209"/>
      <c r="E37" s="209"/>
      <c r="F37" s="208"/>
      <c r="G37" s="208"/>
      <c r="H37" s="208"/>
      <c r="I37" s="207"/>
      <c r="J37" s="207"/>
      <c r="K37" s="207"/>
      <c r="L37" s="207"/>
      <c r="M37" s="207"/>
      <c r="N37" s="207"/>
      <c r="O37" s="207"/>
      <c r="P37" s="207"/>
      <c r="Q37" s="68"/>
      <c r="U37" s="9"/>
      <c r="V37" s="9"/>
      <c r="W37" s="6"/>
      <c r="X37" s="6"/>
      <c r="Y37" s="6"/>
      <c r="Z37" s="6"/>
    </row>
    <row r="38" spans="1:26" s="5" customFormat="1" ht="29.25" customHeight="1">
      <c r="A38" s="206"/>
      <c r="B38" s="207"/>
      <c r="C38" s="208"/>
      <c r="D38" s="209"/>
      <c r="E38" s="209"/>
      <c r="F38" s="208"/>
      <c r="G38" s="208"/>
      <c r="H38" s="208"/>
      <c r="I38" s="207"/>
      <c r="J38" s="207"/>
      <c r="K38" s="207"/>
      <c r="L38" s="207"/>
      <c r="M38" s="207"/>
      <c r="N38" s="207"/>
      <c r="O38" s="207"/>
      <c r="P38" s="207"/>
      <c r="Q38" s="68"/>
      <c r="U38" s="9"/>
      <c r="V38" s="9"/>
      <c r="W38" s="6"/>
      <c r="X38" s="6"/>
      <c r="Y38" s="6"/>
      <c r="Z38" s="6"/>
    </row>
    <row r="39" spans="1:26" s="16" customFormat="1" ht="31.5" customHeight="1">
      <c r="A39" s="206"/>
      <c r="B39" s="207"/>
      <c r="C39" s="208"/>
      <c r="D39" s="209"/>
      <c r="E39" s="209"/>
      <c r="F39" s="208"/>
      <c r="G39" s="208"/>
      <c r="H39" s="208"/>
      <c r="I39" s="207"/>
      <c r="J39" s="207"/>
      <c r="K39" s="207"/>
      <c r="L39" s="207"/>
      <c r="M39" s="207"/>
      <c r="N39" s="207"/>
      <c r="O39" s="207"/>
      <c r="P39" s="207"/>
      <c r="Q39" s="225"/>
      <c r="U39" s="9"/>
      <c r="V39" s="9"/>
      <c r="W39" s="6"/>
      <c r="X39" s="6"/>
      <c r="Y39" s="6"/>
      <c r="Z39" s="6"/>
    </row>
    <row r="40" spans="1:26" s="16" customFormat="1" ht="15.75">
      <c r="A40" s="206"/>
      <c r="B40" s="207"/>
      <c r="C40" s="208"/>
      <c r="D40" s="209"/>
      <c r="E40" s="209"/>
      <c r="F40" s="208"/>
      <c r="G40" s="208"/>
      <c r="H40" s="208"/>
      <c r="I40" s="207"/>
      <c r="J40" s="207"/>
      <c r="K40" s="207"/>
      <c r="L40" s="207"/>
      <c r="M40" s="207"/>
      <c r="N40" s="207"/>
      <c r="O40" s="207"/>
      <c r="P40" s="207"/>
      <c r="Q40" s="225"/>
      <c r="U40" s="9"/>
      <c r="V40" s="9"/>
      <c r="W40" s="6"/>
      <c r="X40" s="6"/>
      <c r="Y40" s="6"/>
      <c r="Z40" s="6"/>
    </row>
    <row r="41" spans="1:26" s="16" customFormat="1" ht="15.75">
      <c r="A41" s="206"/>
      <c r="B41" s="207"/>
      <c r="C41" s="208"/>
      <c r="D41" s="209"/>
      <c r="E41" s="209"/>
      <c r="F41" s="208"/>
      <c r="G41" s="208"/>
      <c r="H41" s="208"/>
      <c r="I41" s="207"/>
      <c r="J41" s="207"/>
      <c r="K41" s="207"/>
      <c r="L41" s="207"/>
      <c r="M41" s="207"/>
      <c r="N41" s="207"/>
      <c r="O41" s="207"/>
      <c r="P41" s="207"/>
      <c r="Q41" s="225"/>
      <c r="U41" s="9"/>
      <c r="V41" s="9"/>
      <c r="W41" s="6"/>
      <c r="X41" s="6"/>
      <c r="Y41" s="6"/>
      <c r="Z41" s="6"/>
    </row>
    <row r="42" spans="1:26" s="16" customFormat="1" ht="15.75">
      <c r="A42" s="206"/>
      <c r="B42" s="207"/>
      <c r="C42" s="208"/>
      <c r="D42" s="209"/>
      <c r="E42" s="209"/>
      <c r="F42" s="208"/>
      <c r="G42" s="208"/>
      <c r="H42" s="208"/>
      <c r="I42" s="207"/>
      <c r="J42" s="207"/>
      <c r="K42" s="207"/>
      <c r="L42" s="207"/>
      <c r="M42" s="207"/>
      <c r="N42" s="207"/>
      <c r="O42" s="207"/>
      <c r="P42" s="207"/>
      <c r="Q42" s="225"/>
      <c r="U42" s="9"/>
      <c r="V42" s="9"/>
      <c r="W42" s="6"/>
      <c r="X42" s="6"/>
      <c r="Y42" s="6"/>
      <c r="Z42" s="6"/>
    </row>
    <row r="43" spans="1:26" s="16" customFormat="1" ht="31.5" customHeight="1">
      <c r="A43" s="206"/>
      <c r="B43" s="207"/>
      <c r="C43" s="208"/>
      <c r="D43" s="209"/>
      <c r="E43" s="209"/>
      <c r="F43" s="208"/>
      <c r="G43" s="208"/>
      <c r="H43" s="208"/>
      <c r="I43" s="207"/>
      <c r="J43" s="207"/>
      <c r="K43" s="207"/>
      <c r="L43" s="207"/>
      <c r="M43" s="207"/>
      <c r="N43" s="207"/>
      <c r="O43" s="207"/>
      <c r="P43" s="207"/>
      <c r="Q43" s="225"/>
      <c r="U43" s="9"/>
      <c r="V43" s="9"/>
      <c r="W43" s="6"/>
      <c r="X43" s="6"/>
      <c r="Y43" s="6"/>
      <c r="Z43" s="6"/>
    </row>
    <row r="44" spans="1:26" s="16" customFormat="1" ht="15.75">
      <c r="A44" s="206"/>
      <c r="B44" s="207"/>
      <c r="C44" s="208"/>
      <c r="D44" s="209"/>
      <c r="E44" s="209"/>
      <c r="F44" s="208"/>
      <c r="G44" s="208"/>
      <c r="H44" s="208"/>
      <c r="I44" s="207"/>
      <c r="J44" s="207"/>
      <c r="K44" s="207"/>
      <c r="L44" s="207"/>
      <c r="M44" s="207"/>
      <c r="N44" s="207"/>
      <c r="O44" s="207"/>
      <c r="P44" s="207"/>
      <c r="Q44" s="225"/>
      <c r="U44" s="9"/>
      <c r="V44" s="9"/>
      <c r="W44" s="6"/>
      <c r="X44" s="6"/>
      <c r="Y44" s="6"/>
      <c r="Z44" s="6"/>
    </row>
    <row r="45" spans="1:26" s="16" customFormat="1" ht="15.75">
      <c r="A45" s="206"/>
      <c r="B45" s="207"/>
      <c r="C45" s="208"/>
      <c r="D45" s="209"/>
      <c r="E45" s="209"/>
      <c r="F45" s="208"/>
      <c r="G45" s="208"/>
      <c r="H45" s="208"/>
      <c r="I45" s="207"/>
      <c r="J45" s="207"/>
      <c r="K45" s="207"/>
      <c r="L45" s="207"/>
      <c r="M45" s="207"/>
      <c r="N45" s="207"/>
      <c r="O45" s="207"/>
      <c r="P45" s="207"/>
      <c r="Q45" s="225"/>
      <c r="U45" s="9"/>
      <c r="V45" s="9"/>
      <c r="W45" s="6"/>
      <c r="X45" s="6"/>
      <c r="Y45" s="6"/>
      <c r="Z45" s="6"/>
    </row>
    <row r="46" spans="1:26" s="16" customFormat="1" ht="56.25" customHeight="1">
      <c r="A46" s="206"/>
      <c r="B46" s="207"/>
      <c r="C46" s="208"/>
      <c r="D46" s="209"/>
      <c r="E46" s="209"/>
      <c r="F46" s="208"/>
      <c r="G46" s="208"/>
      <c r="H46" s="208"/>
      <c r="I46" s="207"/>
      <c r="J46" s="207"/>
      <c r="K46" s="207"/>
      <c r="L46" s="207"/>
      <c r="M46" s="207"/>
      <c r="N46" s="207"/>
      <c r="O46" s="207"/>
      <c r="P46" s="207"/>
      <c r="Q46" s="225"/>
      <c r="U46" s="9"/>
      <c r="V46" s="9"/>
      <c r="W46" s="6"/>
      <c r="X46" s="6"/>
      <c r="Y46" s="6"/>
      <c r="Z46" s="6"/>
    </row>
    <row r="47" spans="1:26" s="5" customFormat="1" ht="52.5" customHeight="1">
      <c r="A47" s="206"/>
      <c r="B47" s="207"/>
      <c r="C47" s="208"/>
      <c r="D47" s="209"/>
      <c r="E47" s="209"/>
      <c r="F47" s="208"/>
      <c r="G47" s="208"/>
      <c r="H47" s="208"/>
      <c r="I47" s="207"/>
      <c r="J47" s="207"/>
      <c r="K47" s="207"/>
      <c r="L47" s="207"/>
      <c r="M47" s="207"/>
      <c r="N47" s="207"/>
      <c r="O47" s="207"/>
      <c r="P47" s="207"/>
      <c r="Q47" s="68"/>
      <c r="U47" s="9"/>
      <c r="V47" s="9"/>
      <c r="W47" s="6"/>
      <c r="X47" s="6"/>
      <c r="Y47" s="6"/>
      <c r="Z47" s="6"/>
    </row>
    <row r="48" spans="1:26" s="5" customFormat="1" ht="24" customHeight="1">
      <c r="A48" s="206"/>
      <c r="B48" s="207"/>
      <c r="C48" s="208"/>
      <c r="D48" s="209"/>
      <c r="E48" s="209"/>
      <c r="F48" s="208"/>
      <c r="G48" s="208"/>
      <c r="H48" s="208"/>
      <c r="I48" s="207"/>
      <c r="J48" s="207"/>
      <c r="K48" s="207"/>
      <c r="L48" s="207"/>
      <c r="M48" s="207"/>
      <c r="N48" s="207"/>
      <c r="O48" s="207"/>
      <c r="P48" s="207"/>
      <c r="Q48" s="68"/>
      <c r="U48" s="9"/>
      <c r="V48" s="9"/>
      <c r="W48" s="6"/>
      <c r="X48" s="6"/>
      <c r="Y48" s="6"/>
      <c r="Z48" s="6"/>
    </row>
    <row r="49" spans="1:26" s="5" customFormat="1" ht="23.25" customHeight="1">
      <c r="A49" s="206"/>
      <c r="B49" s="207"/>
      <c r="C49" s="208"/>
      <c r="D49" s="209"/>
      <c r="E49" s="209"/>
      <c r="F49" s="208"/>
      <c r="G49" s="208"/>
      <c r="H49" s="208"/>
      <c r="I49" s="207"/>
      <c r="J49" s="207"/>
      <c r="K49" s="207"/>
      <c r="L49" s="207"/>
      <c r="M49" s="207"/>
      <c r="N49" s="207"/>
      <c r="O49" s="207"/>
      <c r="P49" s="207"/>
      <c r="Q49" s="68"/>
      <c r="U49" s="9"/>
      <c r="V49" s="9"/>
      <c r="W49" s="6"/>
      <c r="X49" s="6"/>
      <c r="Y49" s="6"/>
      <c r="Z49" s="6"/>
    </row>
    <row r="50" spans="1:26" s="7" customFormat="1" ht="35.25" customHeight="1">
      <c r="A50" s="206"/>
      <c r="B50" s="207"/>
      <c r="C50" s="208"/>
      <c r="D50" s="209"/>
      <c r="E50" s="209"/>
      <c r="F50" s="208"/>
      <c r="G50" s="208"/>
      <c r="H50" s="208"/>
      <c r="I50" s="207"/>
      <c r="J50" s="207"/>
      <c r="K50" s="207"/>
      <c r="L50" s="207"/>
      <c r="M50" s="207"/>
      <c r="N50" s="207"/>
      <c r="O50" s="207"/>
      <c r="P50" s="207"/>
      <c r="Q50" s="112"/>
      <c r="U50" s="9"/>
      <c r="V50" s="9"/>
      <c r="W50" s="6"/>
      <c r="X50" s="6"/>
      <c r="Y50" s="6"/>
      <c r="Z50" s="6"/>
    </row>
    <row r="51" spans="1:26" s="7" customFormat="1" ht="42.75" customHeight="1">
      <c r="A51" s="206"/>
      <c r="B51" s="207"/>
      <c r="C51" s="208"/>
      <c r="D51" s="209"/>
      <c r="E51" s="209"/>
      <c r="F51" s="208"/>
      <c r="G51" s="208"/>
      <c r="H51" s="208"/>
      <c r="I51" s="207"/>
      <c r="J51" s="207"/>
      <c r="K51" s="207"/>
      <c r="L51" s="207"/>
      <c r="M51" s="207"/>
      <c r="N51" s="207"/>
      <c r="O51" s="207"/>
      <c r="P51" s="207"/>
      <c r="Q51" s="112"/>
      <c r="U51" s="9"/>
      <c r="V51" s="9"/>
      <c r="W51" s="6"/>
      <c r="X51" s="6"/>
      <c r="Y51" s="6"/>
      <c r="Z51" s="6"/>
    </row>
    <row r="52" spans="1:26" s="7" customFormat="1" ht="15.75">
      <c r="A52" s="206"/>
      <c r="B52" s="207"/>
      <c r="C52" s="208"/>
      <c r="D52" s="209"/>
      <c r="E52" s="209"/>
      <c r="F52" s="208"/>
      <c r="G52" s="208"/>
      <c r="H52" s="208"/>
      <c r="I52" s="207"/>
      <c r="J52" s="207"/>
      <c r="K52" s="207"/>
      <c r="L52" s="207"/>
      <c r="M52" s="207"/>
      <c r="N52" s="207"/>
      <c r="O52" s="207"/>
      <c r="P52" s="207"/>
      <c r="Q52" s="112"/>
      <c r="U52" s="9"/>
      <c r="V52" s="9"/>
      <c r="W52" s="6"/>
      <c r="X52" s="6"/>
      <c r="Y52" s="6"/>
      <c r="Z52" s="6"/>
    </row>
    <row r="53" spans="1:26" s="5" customFormat="1" ht="15.75">
      <c r="A53" s="206"/>
      <c r="B53" s="207"/>
      <c r="C53" s="208"/>
      <c r="D53" s="209"/>
      <c r="E53" s="209"/>
      <c r="F53" s="208"/>
      <c r="G53" s="208"/>
      <c r="H53" s="208"/>
      <c r="I53" s="207"/>
      <c r="J53" s="207"/>
      <c r="K53" s="207"/>
      <c r="L53" s="207"/>
      <c r="M53" s="207"/>
      <c r="N53" s="207"/>
      <c r="O53" s="207"/>
      <c r="P53" s="207"/>
      <c r="Q53" s="68"/>
      <c r="U53" s="9"/>
      <c r="V53" s="9"/>
      <c r="W53" s="6"/>
      <c r="X53" s="6"/>
      <c r="Y53" s="6"/>
      <c r="Z53" s="6"/>
    </row>
    <row r="54" spans="1:26" s="5" customFormat="1" ht="15.75">
      <c r="A54" s="206"/>
      <c r="B54" s="207"/>
      <c r="C54" s="208"/>
      <c r="D54" s="209"/>
      <c r="E54" s="209"/>
      <c r="F54" s="208"/>
      <c r="G54" s="208"/>
      <c r="H54" s="208"/>
      <c r="I54" s="207"/>
      <c r="J54" s="207"/>
      <c r="K54" s="207"/>
      <c r="L54" s="207"/>
      <c r="M54" s="207"/>
      <c r="N54" s="207"/>
      <c r="O54" s="207"/>
      <c r="P54" s="207"/>
      <c r="Q54" s="68"/>
      <c r="U54" s="9"/>
      <c r="V54" s="9"/>
      <c r="W54" s="6"/>
      <c r="X54" s="6"/>
      <c r="Y54" s="6"/>
      <c r="Z54" s="6"/>
    </row>
    <row r="55" spans="1:26" s="5" customFormat="1" ht="15.75">
      <c r="A55" s="206"/>
      <c r="B55" s="207"/>
      <c r="C55" s="208"/>
      <c r="D55" s="209"/>
      <c r="E55" s="209"/>
      <c r="F55" s="208"/>
      <c r="G55" s="208"/>
      <c r="H55" s="208"/>
      <c r="I55" s="207"/>
      <c r="J55" s="207"/>
      <c r="K55" s="207"/>
      <c r="L55" s="207"/>
      <c r="M55" s="207"/>
      <c r="N55" s="207"/>
      <c r="O55" s="207"/>
      <c r="P55" s="207"/>
      <c r="Q55" s="68"/>
      <c r="U55" s="9"/>
      <c r="V55" s="9"/>
      <c r="W55" s="6"/>
      <c r="X55" s="6"/>
      <c r="Y55" s="6"/>
      <c r="Z55" s="6"/>
    </row>
    <row r="56" spans="1:26" s="5" customFormat="1" ht="21.75" customHeight="1">
      <c r="A56" s="206"/>
      <c r="B56" s="207"/>
      <c r="C56" s="208"/>
      <c r="D56" s="209"/>
      <c r="E56" s="209"/>
      <c r="F56" s="208"/>
      <c r="G56" s="208"/>
      <c r="H56" s="208"/>
      <c r="I56" s="207"/>
      <c r="J56" s="207"/>
      <c r="K56" s="207"/>
      <c r="L56" s="207"/>
      <c r="M56" s="207"/>
      <c r="N56" s="207"/>
      <c r="O56" s="207"/>
      <c r="P56" s="207"/>
      <c r="Q56" s="68"/>
      <c r="U56" s="9"/>
      <c r="V56" s="9"/>
      <c r="W56" s="6"/>
      <c r="X56" s="6"/>
      <c r="Y56" s="6"/>
      <c r="Z56" s="6"/>
    </row>
    <row r="57" spans="1:26" s="5" customFormat="1" ht="15.75">
      <c r="A57" s="206"/>
      <c r="B57" s="207"/>
      <c r="C57" s="208"/>
      <c r="D57" s="209"/>
      <c r="E57" s="209"/>
      <c r="F57" s="208"/>
      <c r="G57" s="208"/>
      <c r="H57" s="208"/>
      <c r="I57" s="207"/>
      <c r="J57" s="207"/>
      <c r="K57" s="207"/>
      <c r="L57" s="207"/>
      <c r="M57" s="207"/>
      <c r="N57" s="207"/>
      <c r="O57" s="207"/>
      <c r="P57" s="207"/>
      <c r="Q57" s="68"/>
      <c r="U57" s="9"/>
      <c r="V57" s="9"/>
      <c r="W57" s="6"/>
      <c r="X57" s="6"/>
      <c r="Y57" s="6"/>
      <c r="Z57" s="6"/>
    </row>
    <row r="58" spans="1:26" s="5" customFormat="1" ht="15.75">
      <c r="A58" s="206"/>
      <c r="B58" s="207"/>
      <c r="C58" s="208"/>
      <c r="D58" s="209"/>
      <c r="E58" s="209"/>
      <c r="F58" s="208"/>
      <c r="G58" s="208"/>
      <c r="H58" s="208"/>
      <c r="I58" s="207"/>
      <c r="J58" s="207"/>
      <c r="K58" s="207"/>
      <c r="L58" s="207"/>
      <c r="M58" s="207"/>
      <c r="N58" s="207"/>
      <c r="O58" s="207"/>
      <c r="P58" s="207"/>
      <c r="Q58" s="68"/>
      <c r="U58" s="9"/>
      <c r="V58" s="9"/>
      <c r="W58" s="6"/>
      <c r="X58" s="6"/>
      <c r="Y58" s="6"/>
      <c r="Z58" s="6"/>
    </row>
    <row r="73" ht="15.75">
      <c r="Q73" s="226"/>
    </row>
    <row r="74" ht="15.75">
      <c r="Q74" s="208"/>
    </row>
    <row r="75" ht="15.75">
      <c r="Q75" s="208"/>
    </row>
    <row r="76" ht="15.75">
      <c r="Q76" s="208"/>
    </row>
  </sheetData>
  <sheetProtection/>
  <mergeCells count="43">
    <mergeCell ref="D30:G30"/>
    <mergeCell ref="I30:L30"/>
    <mergeCell ref="D32:G32"/>
    <mergeCell ref="I32:L32"/>
    <mergeCell ref="AE2:AE7"/>
    <mergeCell ref="I24:M24"/>
    <mergeCell ref="I25:M25"/>
    <mergeCell ref="I26:M26"/>
    <mergeCell ref="I27:M27"/>
    <mergeCell ref="J28:M28"/>
    <mergeCell ref="U20:V20"/>
    <mergeCell ref="W20:X20"/>
    <mergeCell ref="Y20:Z20"/>
    <mergeCell ref="U7:V7"/>
    <mergeCell ref="W7:X7"/>
    <mergeCell ref="Y7:Z7"/>
    <mergeCell ref="N4:P4"/>
    <mergeCell ref="U4:Z4"/>
    <mergeCell ref="U5:V5"/>
    <mergeCell ref="W5:X5"/>
    <mergeCell ref="Y5:Z5"/>
    <mergeCell ref="N6:Q6"/>
    <mergeCell ref="U6:Z6"/>
    <mergeCell ref="U2:Z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A1:Q1"/>
    <mergeCell ref="U1:Z1"/>
    <mergeCell ref="A2:A7"/>
    <mergeCell ref="B2:B7"/>
    <mergeCell ref="C2:D3"/>
    <mergeCell ref="E2:E7"/>
    <mergeCell ref="F2:F7"/>
    <mergeCell ref="G2:G7"/>
    <mergeCell ref="H2:M2"/>
    <mergeCell ref="N2:Q3"/>
  </mergeCells>
  <printOptions/>
  <pageMargins left="0.7874015748031497" right="0.5905511811023623" top="0.7086614173228347" bottom="0.3937007874015748" header="0" footer="0"/>
  <pageSetup fitToHeight="1" fitToWidth="1" horizontalDpi="600" verticalDpi="600" orientation="landscape" paperSize="9" scale="77" r:id="rId1"/>
  <headerFooter alignWithMargins="0">
    <oddHeader>&amp;CСтраница &amp;P из &amp;N</oddHeader>
  </headerFooter>
  <rowBreaks count="2" manualBreakCount="2">
    <brk id="13" max="16" man="1"/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2018-06-21T05:06:13Z</cp:lastPrinted>
  <dcterms:created xsi:type="dcterms:W3CDTF">2003-06-23T04:55:14Z</dcterms:created>
  <dcterms:modified xsi:type="dcterms:W3CDTF">2018-07-02T09:33:42Z</dcterms:modified>
  <cp:category/>
  <cp:version/>
  <cp:contentType/>
  <cp:contentStatus/>
</cp:coreProperties>
</file>